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zaiseichousa\05_地方公営企業\令和５年度\060116_公営企業に係る経営比較分析表（令和４年度決算）の分析等について（依頼）\05_HP掲載\01_CMS更新\更新用ファイル\"/>
    </mc:Choice>
  </mc:AlternateContent>
  <workbookProtection workbookAlgorithmName="SHA-512" workbookHashValue="JqC67/8wgV1e1//vSg1s9s4+RjJpWvMHKaXWlBYdJ+U1B+XBAM4pgJgvAJoWN6Wna53jT0BIwuxz91oAyyX9Jg==" workbookSaltValue="GP4pBYCy4AMbkdg4NA3AVQ==" workbookSpinCount="100000" lockStructure="1"/>
  <bookViews>
    <workbookView xWindow="1560" yWindow="0" windowWidth="10248" windowHeight="109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LH53" i="4" s="1"/>
  <c r="BX7" i="5"/>
  <c r="BW7" i="5"/>
  <c r="BV7" i="5"/>
  <c r="BU7" i="5"/>
  <c r="BT7" i="5"/>
  <c r="BS7" i="5"/>
  <c r="BR7" i="5"/>
  <c r="BQ7" i="5"/>
  <c r="BO7" i="5"/>
  <c r="BN7" i="5"/>
  <c r="BM7" i="5"/>
  <c r="BL7" i="5"/>
  <c r="BK7" i="5"/>
  <c r="BJ7" i="5"/>
  <c r="BI7" i="5"/>
  <c r="BH7" i="5"/>
  <c r="FX52" i="4" s="1"/>
  <c r="BG7" i="5"/>
  <c r="BF7" i="5"/>
  <c r="BD7" i="5"/>
  <c r="BC7" i="5"/>
  <c r="BB7" i="5"/>
  <c r="BA7" i="5"/>
  <c r="AZ7" i="5"/>
  <c r="AY7" i="5"/>
  <c r="CS52" i="4" s="1"/>
  <c r="AX7" i="5"/>
  <c r="AW7" i="5"/>
  <c r="AV7" i="5"/>
  <c r="AU7" i="5"/>
  <c r="AS7" i="5"/>
  <c r="AR7" i="5"/>
  <c r="AQ7" i="5"/>
  <c r="AP7" i="5"/>
  <c r="FE32" i="4" s="1"/>
  <c r="AO7" i="5"/>
  <c r="AN7" i="5"/>
  <c r="AM7" i="5"/>
  <c r="AL7" i="5"/>
  <c r="AK7" i="5"/>
  <c r="AJ7" i="5"/>
  <c r="AH7" i="5"/>
  <c r="AG7" i="5"/>
  <c r="BZ32" i="4" s="1"/>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KO52" i="4"/>
  <c r="JV52" i="4"/>
  <c r="JC52" i="4"/>
  <c r="HJ52" i="4"/>
  <c r="GQ52" i="4"/>
  <c r="FE52" i="4"/>
  <c r="EL52" i="4"/>
  <c r="BZ52" i="4"/>
  <c r="BG52" i="4"/>
  <c r="AN52" i="4"/>
  <c r="U52" i="4"/>
  <c r="MA32" i="4"/>
  <c r="LH32" i="4"/>
  <c r="KO32" i="4"/>
  <c r="JV32" i="4"/>
  <c r="JC32" i="4"/>
  <c r="HJ32" i="4"/>
  <c r="GQ32" i="4"/>
  <c r="FX32" i="4"/>
  <c r="EL32" i="4"/>
  <c r="CS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51" i="4"/>
  <c r="GQ30" i="4"/>
  <c r="LT76" i="4"/>
  <c r="GQ51" i="4"/>
  <c r="LH30" i="4"/>
  <c r="IE76" i="4"/>
  <c r="BZ30" i="4"/>
  <c r="BG30" i="4"/>
  <c r="BG51" i="4"/>
  <c r="FX30" i="4"/>
  <c r="AV76" i="4"/>
  <c r="KO51" i="4"/>
  <c r="FX51" i="4"/>
  <c r="KO30" i="4"/>
  <c r="HP76" i="4"/>
  <c r="LE76" i="4"/>
  <c r="FE51" i="4"/>
  <c r="HA76" i="4"/>
  <c r="AN51" i="4"/>
  <c r="FE30" i="4"/>
  <c r="AG76" i="4"/>
  <c r="AN30" i="4"/>
  <c r="KP76" i="4"/>
  <c r="JV51" i="4"/>
  <c r="JV30" i="4"/>
  <c r="KA76" i="4"/>
  <c r="EL51" i="4"/>
  <c r="JC30" i="4"/>
  <c r="GL76" i="4"/>
  <c r="U51" i="4"/>
  <c r="EL30" i="4"/>
  <c r="U30" i="4"/>
  <c r="R76" i="4"/>
  <c r="JC51"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<sst xmlns="http://schemas.openxmlformats.org/spreadsheetml/2006/main" count="278" uniqueCount="135">
  <si>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</si>
  <si>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</si>
  <si>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</si>
  <si>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</si>
  <si>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</si>
  <si>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</si>
  <si>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</si>
  <si>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</si>
  <si>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</si>
  <si>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</si>
  <si>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</si>
  <si>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</si>
  <si>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</si>
  <si>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</si>
  <si>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</si>
  <si>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</si>
  <si>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</si>
  <si>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</si>
  <si>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</si>
  <si>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</si>
  <si>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</si>
  <si>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</si>
  <si>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</si>
  <si>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</si>
  <si>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</si>
  <si>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</si>
  <si>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</si>
  <si>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</si>
  <si>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</si>
  <si>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</si>
  <si>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</si>
  <si>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</si>
  <si>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</si>
  <si>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</si>
  <si>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</si>
  <si>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</si>
  <si>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</si>
  <si>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</si>
  <si>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</si>
  <si>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</si>
  <si>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</si>
  <si>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</si>
  <si>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</si>
  <si>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</si>
  <si>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</si>
  <si>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</si>
  <si>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</si>
  <si>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</si>
  <si>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</si>
  <si>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</si>
  <si>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</si>
  <si>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</si>
  <si>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</si>
  <si>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</si>
  <si>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</si>
  <si>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</si>
  <si>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</si>
  <si>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</si>
  <si>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</si>
  <si>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</si>
  <si>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</si>
  <si>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</si>
  <si>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</si>
  <si>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</si>
  <si>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</si>
  <si>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</si>
  <si>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</si>
  <si>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</si>
  <si>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</si>
  <si>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</si>
  <si>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</si>
  <si>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</si>
  <si>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</si>
  <si>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</si>
  <si>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</si>
  <si>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</si>
  <si>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</si>
  <si>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</si>
  <si>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</si>
  <si>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</si>
  <si>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</si>
  <si>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</si>
  <si>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</si>
  <si>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</si>
  <si>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</si>
  <si>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</si>
  <si>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</si>
  <si>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</si>
  <si>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</si>
  <si>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</si>
  <si>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</si>
  <si>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</si>
  <si>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</si>
  <si>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</si>
  <si>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</si>
  <si>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</si>
  <si>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</si>
  <si>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</si>
  <si>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</si>
  <si>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</si>
  <si>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</si>
  <si>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</si>
  <si>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</si>
  <si>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当該値(N-2)</t>
    <phoneticPr fontId="5"/>
  </si>
  <si>
    <t>当該値(N-2)</t>
    <phoneticPr fontId="5"/>
  </si>
  <si>
    <t>当該値(N-1)</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</si>
  <si>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</si>
  <si>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</si>
  <si>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</si>
  <si>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</si>
  <si>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</si>
  <si>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</si>
  <si>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</si>
  <si>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</si>
  <si>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台東区</t>
  </si>
  <si>
    <t>上野中央通り地下駐車場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</si>
  <si>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</si>
  <si>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</si>
  <si>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</si>
  <si>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</si>
  <si>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</si>
  <si>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</si>
  <si>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</si>
  <si>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</si>
  <si>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</si>
  <si>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</si>
  <si>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</si>
  <si>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</si>
  <si>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</si>
  <si>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</si>
  <si>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</si>
  <si>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当駐車場は、観光地である「上野」に立地している。①単年度の収益は黒字であり、令和元年度から３年度までは②、③については、普通会計からの繰入を行っていたが今年度は「0」となった。
　また、④、⑤については、経済の活発化により収入が増加しており、４年振りに数値がプラスとなった。
　これまでに、平成25年度に利用料金の見直しや定期料金を導入し、平成27年度には回数券の種類を追加するなど、サービスの拡充を行ってきた。今後も引き続き、一層の利用促進、改善を図っていく。</t>
    <rPh sb="47" eb="49">
      <t>ネンド</t>
    </rPh>
    <rPh sb="77" eb="80">
      <t>コンネンド</t>
    </rPh>
    <rPh sb="103" eb="105">
      <t>ケイザイ</t>
    </rPh>
    <rPh sb="106" eb="109">
      <t>カッパツカ</t>
    </rPh>
    <rPh sb="115" eb="117">
      <t>ゾウカ</t>
    </rPh>
    <rPh sb="123" eb="124">
      <t>ネン</t>
    </rPh>
    <rPh sb="124" eb="125">
      <t>ブ</t>
    </rPh>
    <phoneticPr fontId="5"/>
  </si>
  <si>
    <t>　当駐車場は、都道等の地下に整備した道路附属物駐車場であるため、他用途への転換は難しいが、設備の更新等は計画的に実施されており、当初整備費用に対する設備投資見込額も適切である。</t>
    <phoneticPr fontId="5"/>
  </si>
  <si>
    <t>　当駐車場は、入りづらさや入出庫に時間がかかるなどの課題がある。また新型コロナウイルス感染症の影響により、稼働率が低下した状態となっていたが経済の活性化に伴い稼働率は改善傾向である。</t>
    <rPh sb="70" eb="72">
      <t>ケイザイ</t>
    </rPh>
    <rPh sb="73" eb="76">
      <t>カッセイカ</t>
    </rPh>
    <rPh sb="77" eb="78">
      <t>トモナ</t>
    </rPh>
    <rPh sb="79" eb="82">
      <t>カドウリツ</t>
    </rPh>
    <rPh sb="83" eb="85">
      <t>カイゼン</t>
    </rPh>
    <rPh sb="85" eb="87">
      <t>ケイコウ</t>
    </rPh>
    <phoneticPr fontId="5"/>
  </si>
  <si>
    <t>　当駐車場は、「周辺地区の違法な路上駐車を減少させ、円滑な交通体系を確保するとともに、上野の発展・活性化に寄与していく」ことを目的に整備された。
　今後も、引き続き、地下歩道とともに、上野地区の発展に寄与していくよう、関係機関、地域と連携し利用促進を図っていく。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</si>
</sst>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108</c:v>
                </c:pt>
                <c:pt idx="1">
                  <c:v>122.9</c:v>
                </c:pt>
                <c:pt idx="2">
                  <c:v>105.1</c:v>
                </c:pt>
                <c:pt idx="3">
                  <c:v>101.1</c:v>
                </c:pt>
                <c:pt idx="4">
                  <c:v>117.7</c:v>
                </c:pt>
              </c:numCache>
            </c:numRef>
          </c:val>
          <c:extLst>
            <c:ext xmlns:c16="http://schemas.microsoft.com/office/drawing/2014/chart" uri="{C3380CC4-5D6E-409C-BE32-E72D297353CC}">
              <c16:uniqueId val="{00000000-512C-46BE-8309-17BE5933CFF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512C-46BE-8309-17BE5933CFF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32F-4D84-A83A-EC57311CBA5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532F-4D84-A83A-EC57311CBA5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8BA0-4E84-96C6-5B9551233E9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A0-4E84-96C6-5B9551233E9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64C1-4BB9-96E6-23F0F7EE9B4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4C1-4BB9-96E6-23F0F7EE9B4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7</c:v>
                </c:pt>
                <c:pt idx="2">
                  <c:v>10.3</c:v>
                </c:pt>
                <c:pt idx="3">
                  <c:v>2.5</c:v>
                </c:pt>
                <c:pt idx="4">
                  <c:v>0</c:v>
                </c:pt>
              </c:numCache>
            </c:numRef>
          </c:val>
          <c:extLst>
            <c:ext xmlns:c16="http://schemas.microsoft.com/office/drawing/2014/chart" uri="{C3380CC4-5D6E-409C-BE32-E72D297353CC}">
              <c16:uniqueId val="{00000000-151E-4B30-ABD0-D0829E4649D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151E-4B30-ABD0-D0829E4649D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101</c:v>
                </c:pt>
                <c:pt idx="2">
                  <c:v>152</c:v>
                </c:pt>
                <c:pt idx="3">
                  <c:v>37</c:v>
                </c:pt>
                <c:pt idx="4">
                  <c:v>0</c:v>
                </c:pt>
              </c:numCache>
            </c:numRef>
          </c:val>
          <c:extLst>
            <c:ext xmlns:c16="http://schemas.microsoft.com/office/drawing/2014/chart" uri="{C3380CC4-5D6E-409C-BE32-E72D297353CC}">
              <c16:uniqueId val="{00000000-68CB-4DD4-90C1-41BDE78C0C5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68CB-4DD4-90C1-41BDE78C0C5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132</c:v>
                </c:pt>
                <c:pt idx="1">
                  <c:v>121.3</c:v>
                </c:pt>
                <c:pt idx="2">
                  <c:v>89.7</c:v>
                </c:pt>
                <c:pt idx="3">
                  <c:v>97</c:v>
                </c:pt>
                <c:pt idx="4">
                  <c:v>126</c:v>
                </c:pt>
              </c:numCache>
            </c:numRef>
          </c:val>
          <c:extLst>
            <c:ext xmlns:c16="http://schemas.microsoft.com/office/drawing/2014/chart" uri="{C3380CC4-5D6E-409C-BE32-E72D297353CC}">
              <c16:uniqueId val="{00000000-1397-48F4-AEE5-96E352D19AA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1397-48F4-AEE5-96E352D19AA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8.1999999999999993</c:v>
                </c:pt>
                <c:pt idx="1">
                  <c:v>-3.6</c:v>
                </c:pt>
                <c:pt idx="2">
                  <c:v>-12.6</c:v>
                </c:pt>
                <c:pt idx="3">
                  <c:v>-10.5</c:v>
                </c:pt>
                <c:pt idx="4">
                  <c:v>17.600000000000001</c:v>
                </c:pt>
              </c:numCache>
            </c:numRef>
          </c:val>
          <c:extLst>
            <c:ext xmlns:c16="http://schemas.microsoft.com/office/drawing/2014/chart" uri="{C3380CC4-5D6E-409C-BE32-E72D297353CC}">
              <c16:uniqueId val="{00000000-25A4-44EB-9BBA-8A370C52376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25A4-44EB-9BBA-8A370C52376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14998</c:v>
                </c:pt>
                <c:pt idx="1">
                  <c:v>-6027</c:v>
                </c:pt>
                <c:pt idx="2">
                  <c:v>-14569</c:v>
                </c:pt>
                <c:pt idx="3">
                  <c:v>-13388</c:v>
                </c:pt>
                <c:pt idx="4">
                  <c:v>30335</c:v>
                </c:pt>
              </c:numCache>
            </c:numRef>
          </c:val>
          <c:extLst>
            <c:ext xmlns:c16="http://schemas.microsoft.com/office/drawing/2014/chart" uri="{C3380CC4-5D6E-409C-BE32-E72D297353CC}">
              <c16:uniqueId val="{00000000-EB6E-4373-8162-460E0C1AA99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EB6E-4373-8162-460E0C1AA99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東京都台東区　上野中央通り地下駐車場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14025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300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131</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108</v>
      </c>
      <c r="V31" s="98"/>
      <c r="W31" s="98"/>
      <c r="X31" s="98"/>
      <c r="Y31" s="98"/>
      <c r="Z31" s="98"/>
      <c r="AA31" s="98"/>
      <c r="AB31" s="98"/>
      <c r="AC31" s="98"/>
      <c r="AD31" s="98"/>
      <c r="AE31" s="98"/>
      <c r="AF31" s="98"/>
      <c r="AG31" s="98"/>
      <c r="AH31" s="98"/>
      <c r="AI31" s="98"/>
      <c r="AJ31" s="98"/>
      <c r="AK31" s="98"/>
      <c r="AL31" s="98"/>
      <c r="AM31" s="98"/>
      <c r="AN31" s="98">
        <f>データ!Z7</f>
        <v>122.9</v>
      </c>
      <c r="AO31" s="98"/>
      <c r="AP31" s="98"/>
      <c r="AQ31" s="98"/>
      <c r="AR31" s="98"/>
      <c r="AS31" s="98"/>
      <c r="AT31" s="98"/>
      <c r="AU31" s="98"/>
      <c r="AV31" s="98"/>
      <c r="AW31" s="98"/>
      <c r="AX31" s="98"/>
      <c r="AY31" s="98"/>
      <c r="AZ31" s="98"/>
      <c r="BA31" s="98"/>
      <c r="BB31" s="98"/>
      <c r="BC31" s="98"/>
      <c r="BD31" s="98"/>
      <c r="BE31" s="98"/>
      <c r="BF31" s="98"/>
      <c r="BG31" s="98">
        <f>データ!AA7</f>
        <v>105.1</v>
      </c>
      <c r="BH31" s="98"/>
      <c r="BI31" s="98"/>
      <c r="BJ31" s="98"/>
      <c r="BK31" s="98"/>
      <c r="BL31" s="98"/>
      <c r="BM31" s="98"/>
      <c r="BN31" s="98"/>
      <c r="BO31" s="98"/>
      <c r="BP31" s="98"/>
      <c r="BQ31" s="98"/>
      <c r="BR31" s="98"/>
      <c r="BS31" s="98"/>
      <c r="BT31" s="98"/>
      <c r="BU31" s="98"/>
      <c r="BV31" s="98"/>
      <c r="BW31" s="98"/>
      <c r="BX31" s="98"/>
      <c r="BY31" s="98"/>
      <c r="BZ31" s="98">
        <f>データ!AB7</f>
        <v>101.1</v>
      </c>
      <c r="CA31" s="98"/>
      <c r="CB31" s="98"/>
      <c r="CC31" s="98"/>
      <c r="CD31" s="98"/>
      <c r="CE31" s="98"/>
      <c r="CF31" s="98"/>
      <c r="CG31" s="98"/>
      <c r="CH31" s="98"/>
      <c r="CI31" s="98"/>
      <c r="CJ31" s="98"/>
      <c r="CK31" s="98"/>
      <c r="CL31" s="98"/>
      <c r="CM31" s="98"/>
      <c r="CN31" s="98"/>
      <c r="CO31" s="98"/>
      <c r="CP31" s="98"/>
      <c r="CQ31" s="98"/>
      <c r="CR31" s="98"/>
      <c r="CS31" s="98">
        <f>データ!AC7</f>
        <v>117.7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7</v>
      </c>
      <c r="FF31" s="98"/>
      <c r="FG31" s="98"/>
      <c r="FH31" s="98"/>
      <c r="FI31" s="98"/>
      <c r="FJ31" s="98"/>
      <c r="FK31" s="98"/>
      <c r="FL31" s="98"/>
      <c r="FM31" s="98"/>
      <c r="FN31" s="98"/>
      <c r="FO31" s="98"/>
      <c r="FP31" s="98"/>
      <c r="FQ31" s="98"/>
      <c r="FR31" s="98"/>
      <c r="FS31" s="98"/>
      <c r="FT31" s="98"/>
      <c r="FU31" s="98"/>
      <c r="FV31" s="98"/>
      <c r="FW31" s="98"/>
      <c r="FX31" s="98">
        <f>データ!AL7</f>
        <v>10.3</v>
      </c>
      <c r="FY31" s="98"/>
      <c r="FZ31" s="98"/>
      <c r="GA31" s="98"/>
      <c r="GB31" s="98"/>
      <c r="GC31" s="98"/>
      <c r="GD31" s="98"/>
      <c r="GE31" s="98"/>
      <c r="GF31" s="98"/>
      <c r="GG31" s="98"/>
      <c r="GH31" s="98"/>
      <c r="GI31" s="98"/>
      <c r="GJ31" s="98"/>
      <c r="GK31" s="98"/>
      <c r="GL31" s="98"/>
      <c r="GM31" s="98"/>
      <c r="GN31" s="98"/>
      <c r="GO31" s="98"/>
      <c r="GP31" s="98"/>
      <c r="GQ31" s="98">
        <f>データ!AM7</f>
        <v>2.5</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132</v>
      </c>
      <c r="JD31" s="67"/>
      <c r="JE31" s="67"/>
      <c r="JF31" s="67"/>
      <c r="JG31" s="67"/>
      <c r="JH31" s="67"/>
      <c r="JI31" s="67"/>
      <c r="JJ31" s="67"/>
      <c r="JK31" s="67"/>
      <c r="JL31" s="67"/>
      <c r="JM31" s="67"/>
      <c r="JN31" s="67"/>
      <c r="JO31" s="67"/>
      <c r="JP31" s="67"/>
      <c r="JQ31" s="67"/>
      <c r="JR31" s="67"/>
      <c r="JS31" s="67"/>
      <c r="JT31" s="67"/>
      <c r="JU31" s="68"/>
      <c r="JV31" s="66">
        <f>データ!DL7</f>
        <v>121.3</v>
      </c>
      <c r="JW31" s="67"/>
      <c r="JX31" s="67"/>
      <c r="JY31" s="67"/>
      <c r="JZ31" s="67"/>
      <c r="KA31" s="67"/>
      <c r="KB31" s="67"/>
      <c r="KC31" s="67"/>
      <c r="KD31" s="67"/>
      <c r="KE31" s="67"/>
      <c r="KF31" s="67"/>
      <c r="KG31" s="67"/>
      <c r="KH31" s="67"/>
      <c r="KI31" s="67"/>
      <c r="KJ31" s="67"/>
      <c r="KK31" s="67"/>
      <c r="KL31" s="67"/>
      <c r="KM31" s="67"/>
      <c r="KN31" s="68"/>
      <c r="KO31" s="66">
        <f>データ!DM7</f>
        <v>89.7</v>
      </c>
      <c r="KP31" s="67"/>
      <c r="KQ31" s="67"/>
      <c r="KR31" s="67"/>
      <c r="KS31" s="67"/>
      <c r="KT31" s="67"/>
      <c r="KU31" s="67"/>
      <c r="KV31" s="67"/>
      <c r="KW31" s="67"/>
      <c r="KX31" s="67"/>
      <c r="KY31" s="67"/>
      <c r="KZ31" s="67"/>
      <c r="LA31" s="67"/>
      <c r="LB31" s="67"/>
      <c r="LC31" s="67"/>
      <c r="LD31" s="67"/>
      <c r="LE31" s="67"/>
      <c r="LF31" s="67"/>
      <c r="LG31" s="68"/>
      <c r="LH31" s="66">
        <f>データ!DN7</f>
        <v>97</v>
      </c>
      <c r="LI31" s="67"/>
      <c r="LJ31" s="67"/>
      <c r="LK31" s="67"/>
      <c r="LL31" s="67"/>
      <c r="LM31" s="67"/>
      <c r="LN31" s="67"/>
      <c r="LO31" s="67"/>
      <c r="LP31" s="67"/>
      <c r="LQ31" s="67"/>
      <c r="LR31" s="67"/>
      <c r="LS31" s="67"/>
      <c r="LT31" s="67"/>
      <c r="LU31" s="67"/>
      <c r="LV31" s="67"/>
      <c r="LW31" s="67"/>
      <c r="LX31" s="67"/>
      <c r="LY31" s="67"/>
      <c r="LZ31" s="68"/>
      <c r="MA31" s="66">
        <f>データ!DO7</f>
        <v>126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101</v>
      </c>
      <c r="AO52" s="97"/>
      <c r="AP52" s="97"/>
      <c r="AQ52" s="97"/>
      <c r="AR52" s="97"/>
      <c r="AS52" s="97"/>
      <c r="AT52" s="97"/>
      <c r="AU52" s="97"/>
      <c r="AV52" s="97"/>
      <c r="AW52" s="97"/>
      <c r="AX52" s="97"/>
      <c r="AY52" s="97"/>
      <c r="AZ52" s="97"/>
      <c r="BA52" s="97"/>
      <c r="BB52" s="97"/>
      <c r="BC52" s="97"/>
      <c r="BD52" s="97"/>
      <c r="BE52" s="97"/>
      <c r="BF52" s="97"/>
      <c r="BG52" s="97">
        <f>データ!AW7</f>
        <v>152</v>
      </c>
      <c r="BH52" s="97"/>
      <c r="BI52" s="97"/>
      <c r="BJ52" s="97"/>
      <c r="BK52" s="97"/>
      <c r="BL52" s="97"/>
      <c r="BM52" s="97"/>
      <c r="BN52" s="97"/>
      <c r="BO52" s="97"/>
      <c r="BP52" s="97"/>
      <c r="BQ52" s="97"/>
      <c r="BR52" s="97"/>
      <c r="BS52" s="97"/>
      <c r="BT52" s="97"/>
      <c r="BU52" s="97"/>
      <c r="BV52" s="97"/>
      <c r="BW52" s="97"/>
      <c r="BX52" s="97"/>
      <c r="BY52" s="97"/>
      <c r="BZ52" s="97">
        <f>データ!AX7</f>
        <v>37</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8.1999999999999993</v>
      </c>
      <c r="EM52" s="98"/>
      <c r="EN52" s="98"/>
      <c r="EO52" s="98"/>
      <c r="EP52" s="98"/>
      <c r="EQ52" s="98"/>
      <c r="ER52" s="98"/>
      <c r="ES52" s="98"/>
      <c r="ET52" s="98"/>
      <c r="EU52" s="98"/>
      <c r="EV52" s="98"/>
      <c r="EW52" s="98"/>
      <c r="EX52" s="98"/>
      <c r="EY52" s="98"/>
      <c r="EZ52" s="98"/>
      <c r="FA52" s="98"/>
      <c r="FB52" s="98"/>
      <c r="FC52" s="98"/>
      <c r="FD52" s="98"/>
      <c r="FE52" s="98">
        <f>データ!BG7</f>
        <v>-3.6</v>
      </c>
      <c r="FF52" s="98"/>
      <c r="FG52" s="98"/>
      <c r="FH52" s="98"/>
      <c r="FI52" s="98"/>
      <c r="FJ52" s="98"/>
      <c r="FK52" s="98"/>
      <c r="FL52" s="98"/>
      <c r="FM52" s="98"/>
      <c r="FN52" s="98"/>
      <c r="FO52" s="98"/>
      <c r="FP52" s="98"/>
      <c r="FQ52" s="98"/>
      <c r="FR52" s="98"/>
      <c r="FS52" s="98"/>
      <c r="FT52" s="98"/>
      <c r="FU52" s="98"/>
      <c r="FV52" s="98"/>
      <c r="FW52" s="98"/>
      <c r="FX52" s="98">
        <f>データ!BH7</f>
        <v>-12.6</v>
      </c>
      <c r="FY52" s="98"/>
      <c r="FZ52" s="98"/>
      <c r="GA52" s="98"/>
      <c r="GB52" s="98"/>
      <c r="GC52" s="98"/>
      <c r="GD52" s="98"/>
      <c r="GE52" s="98"/>
      <c r="GF52" s="98"/>
      <c r="GG52" s="98"/>
      <c r="GH52" s="98"/>
      <c r="GI52" s="98"/>
      <c r="GJ52" s="98"/>
      <c r="GK52" s="98"/>
      <c r="GL52" s="98"/>
      <c r="GM52" s="98"/>
      <c r="GN52" s="98"/>
      <c r="GO52" s="98"/>
      <c r="GP52" s="98"/>
      <c r="GQ52" s="98">
        <f>データ!BI7</f>
        <v>-10.5</v>
      </c>
      <c r="GR52" s="98"/>
      <c r="GS52" s="98"/>
      <c r="GT52" s="98"/>
      <c r="GU52" s="98"/>
      <c r="GV52" s="98"/>
      <c r="GW52" s="98"/>
      <c r="GX52" s="98"/>
      <c r="GY52" s="98"/>
      <c r="GZ52" s="98"/>
      <c r="HA52" s="98"/>
      <c r="HB52" s="98"/>
      <c r="HC52" s="98"/>
      <c r="HD52" s="98"/>
      <c r="HE52" s="98"/>
      <c r="HF52" s="98"/>
      <c r="HG52" s="98"/>
      <c r="HH52" s="98"/>
      <c r="HI52" s="98"/>
      <c r="HJ52" s="98">
        <f>データ!BJ7</f>
        <v>17.600000000000001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14998</v>
      </c>
      <c r="JD52" s="97"/>
      <c r="JE52" s="97"/>
      <c r="JF52" s="97"/>
      <c r="JG52" s="97"/>
      <c r="JH52" s="97"/>
      <c r="JI52" s="97"/>
      <c r="JJ52" s="97"/>
      <c r="JK52" s="97"/>
      <c r="JL52" s="97"/>
      <c r="JM52" s="97"/>
      <c r="JN52" s="97"/>
      <c r="JO52" s="97"/>
      <c r="JP52" s="97"/>
      <c r="JQ52" s="97"/>
      <c r="JR52" s="97"/>
      <c r="JS52" s="97"/>
      <c r="JT52" s="97"/>
      <c r="JU52" s="97"/>
      <c r="JV52" s="97">
        <f>データ!BR7</f>
        <v>-6027</v>
      </c>
      <c r="JW52" s="97"/>
      <c r="JX52" s="97"/>
      <c r="JY52" s="97"/>
      <c r="JZ52" s="97"/>
      <c r="KA52" s="97"/>
      <c r="KB52" s="97"/>
      <c r="KC52" s="97"/>
      <c r="KD52" s="97"/>
      <c r="KE52" s="97"/>
      <c r="KF52" s="97"/>
      <c r="KG52" s="97"/>
      <c r="KH52" s="97"/>
      <c r="KI52" s="97"/>
      <c r="KJ52" s="97"/>
      <c r="KK52" s="97"/>
      <c r="KL52" s="97"/>
      <c r="KM52" s="97"/>
      <c r="KN52" s="97"/>
      <c r="KO52" s="97">
        <f>データ!BS7</f>
        <v>-14569</v>
      </c>
      <c r="KP52" s="97"/>
      <c r="KQ52" s="97"/>
      <c r="KR52" s="97"/>
      <c r="KS52" s="97"/>
      <c r="KT52" s="97"/>
      <c r="KU52" s="97"/>
      <c r="KV52" s="97"/>
      <c r="KW52" s="97"/>
      <c r="KX52" s="97"/>
      <c r="KY52" s="97"/>
      <c r="KZ52" s="97"/>
      <c r="LA52" s="97"/>
      <c r="LB52" s="97"/>
      <c r="LC52" s="97"/>
      <c r="LD52" s="97"/>
      <c r="LE52" s="97"/>
      <c r="LF52" s="97"/>
      <c r="LG52" s="97"/>
      <c r="LH52" s="97">
        <f>データ!BT7</f>
        <v>-13388</v>
      </c>
      <c r="LI52" s="97"/>
      <c r="LJ52" s="97"/>
      <c r="LK52" s="97"/>
      <c r="LL52" s="97"/>
      <c r="LM52" s="97"/>
      <c r="LN52" s="97"/>
      <c r="LO52" s="97"/>
      <c r="LP52" s="97"/>
      <c r="LQ52" s="97"/>
      <c r="LR52" s="97"/>
      <c r="LS52" s="97"/>
      <c r="LT52" s="97"/>
      <c r="LU52" s="97"/>
      <c r="LV52" s="97"/>
      <c r="LW52" s="97"/>
      <c r="LX52" s="97"/>
      <c r="LY52" s="97"/>
      <c r="LZ52" s="97"/>
      <c r="MA52" s="97">
        <f>データ!BU7</f>
        <v>30335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134</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393100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t92FepByziZm0AjiDkqUgmyM/Q+NXNtlMHPNVpoe8G9EwiUEqbdbYOTlwyvv9CWyFq0UJ5TPWyfe7pqRE1629g==" saltValue="CVbptqi7+BEovQ+LvygJA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102</v>
      </c>
      <c r="AO5" s="47" t="s">
        <v>94</v>
      </c>
      <c r="AP5" s="47" t="s">
        <v>95</v>
      </c>
      <c r="AQ5" s="47" t="s">
        <v>96</v>
      </c>
      <c r="AR5" s="47" t="s">
        <v>97</v>
      </c>
      <c r="AS5" s="47" t="s">
        <v>98</v>
      </c>
      <c r="AT5" s="47" t="s">
        <v>99</v>
      </c>
      <c r="AU5" s="47" t="s">
        <v>100</v>
      </c>
      <c r="AV5" s="47" t="s">
        <v>101</v>
      </c>
      <c r="AW5" s="47" t="s">
        <v>91</v>
      </c>
      <c r="AX5" s="47" t="s">
        <v>92</v>
      </c>
      <c r="AY5" s="47" t="s">
        <v>102</v>
      </c>
      <c r="AZ5" s="47" t="s">
        <v>94</v>
      </c>
      <c r="BA5" s="47" t="s">
        <v>95</v>
      </c>
      <c r="BB5" s="47" t="s">
        <v>96</v>
      </c>
      <c r="BC5" s="47" t="s">
        <v>97</v>
      </c>
      <c r="BD5" s="47" t="s">
        <v>98</v>
      </c>
      <c r="BE5" s="47" t="s">
        <v>99</v>
      </c>
      <c r="BF5" s="47" t="s">
        <v>89</v>
      </c>
      <c r="BG5" s="47" t="s">
        <v>90</v>
      </c>
      <c r="BH5" s="47" t="s">
        <v>103</v>
      </c>
      <c r="BI5" s="47" t="s">
        <v>92</v>
      </c>
      <c r="BJ5" s="47" t="s">
        <v>93</v>
      </c>
      <c r="BK5" s="47" t="s">
        <v>94</v>
      </c>
      <c r="BL5" s="47" t="s">
        <v>95</v>
      </c>
      <c r="BM5" s="47" t="s">
        <v>96</v>
      </c>
      <c r="BN5" s="47" t="s">
        <v>97</v>
      </c>
      <c r="BO5" s="47" t="s">
        <v>98</v>
      </c>
      <c r="BP5" s="47" t="s">
        <v>99</v>
      </c>
      <c r="BQ5" s="47" t="s">
        <v>89</v>
      </c>
      <c r="BR5" s="47" t="s">
        <v>90</v>
      </c>
      <c r="BS5" s="47" t="s">
        <v>104</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105</v>
      </c>
      <c r="CS5" s="47" t="s">
        <v>93</v>
      </c>
      <c r="CT5" s="47" t="s">
        <v>94</v>
      </c>
      <c r="CU5" s="47" t="s">
        <v>95</v>
      </c>
      <c r="CV5" s="47" t="s">
        <v>96</v>
      </c>
      <c r="CW5" s="47" t="s">
        <v>97</v>
      </c>
      <c r="CX5" s="47" t="s">
        <v>98</v>
      </c>
      <c r="CY5" s="47" t="s">
        <v>99</v>
      </c>
      <c r="CZ5" s="47" t="s">
        <v>89</v>
      </c>
      <c r="DA5" s="47" t="s">
        <v>90</v>
      </c>
      <c r="DB5" s="47" t="s">
        <v>104</v>
      </c>
      <c r="DC5" s="47" t="s">
        <v>106</v>
      </c>
      <c r="DD5" s="47" t="s">
        <v>93</v>
      </c>
      <c r="DE5" s="47" t="s">
        <v>94</v>
      </c>
      <c r="DF5" s="47" t="s">
        <v>95</v>
      </c>
      <c r="DG5" s="47" t="s">
        <v>96</v>
      </c>
      <c r="DH5" s="47" t="s">
        <v>97</v>
      </c>
      <c r="DI5" s="47" t="s">
        <v>98</v>
      </c>
      <c r="DJ5" s="47" t="s">
        <v>35</v>
      </c>
      <c r="DK5" s="47" t="s">
        <v>89</v>
      </c>
      <c r="DL5" s="47" t="s">
        <v>101</v>
      </c>
      <c r="DM5" s="47" t="s">
        <v>107</v>
      </c>
      <c r="DN5" s="47" t="s">
        <v>92</v>
      </c>
      <c r="DO5" s="47" t="s">
        <v>108</v>
      </c>
      <c r="DP5" s="47" t="s">
        <v>94</v>
      </c>
      <c r="DQ5" s="47" t="s">
        <v>95</v>
      </c>
      <c r="DR5" s="47" t="s">
        <v>96</v>
      </c>
      <c r="DS5" s="47" t="s">
        <v>97</v>
      </c>
      <c r="DT5" s="47" t="s">
        <v>98</v>
      </c>
      <c r="DU5" s="47" t="s">
        <v>99</v>
      </c>
    </row>
    <row r="6" spans="1:125" s="54" customFormat="1" x14ac:dyDescent="0.2">
      <c r="A6" s="37" t="s">
        <v>109</v>
      </c>
      <c r="B6" s="48">
        <f>B8</f>
        <v>2022</v>
      </c>
      <c r="C6" s="48">
        <f t="shared" ref="C6:X6" si="1">C8</f>
        <v>131067</v>
      </c>
      <c r="D6" s="48">
        <f t="shared" si="1"/>
        <v>47</v>
      </c>
      <c r="E6" s="48">
        <f t="shared" si="1"/>
        <v>14</v>
      </c>
      <c r="F6" s="48">
        <f t="shared" si="1"/>
        <v>0</v>
      </c>
      <c r="G6" s="48">
        <f t="shared" si="1"/>
        <v>2</v>
      </c>
      <c r="H6" s="48" t="str">
        <f>SUBSTITUTE(H8,"　","")</f>
        <v>東京都台東区</v>
      </c>
      <c r="I6" s="48" t="str">
        <f t="shared" si="1"/>
        <v>上野中央通り地下駐車場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14</v>
      </c>
      <c r="S6" s="50" t="str">
        <f t="shared" si="1"/>
        <v>駅</v>
      </c>
      <c r="T6" s="50" t="str">
        <f t="shared" si="1"/>
        <v>無</v>
      </c>
      <c r="U6" s="51">
        <f t="shared" si="1"/>
        <v>14025</v>
      </c>
      <c r="V6" s="51">
        <f t="shared" si="1"/>
        <v>300</v>
      </c>
      <c r="W6" s="51">
        <f t="shared" si="1"/>
        <v>600</v>
      </c>
      <c r="X6" s="50" t="str">
        <f t="shared" si="1"/>
        <v>無</v>
      </c>
      <c r="Y6" s="52">
        <f>IF(Y8="-",NA(),Y8)</f>
        <v>108</v>
      </c>
      <c r="Z6" s="52">
        <f t="shared" ref="Z6:AH6" si="2">IF(Z8="-",NA(),Z8)</f>
        <v>122.9</v>
      </c>
      <c r="AA6" s="52">
        <f t="shared" si="2"/>
        <v>105.1</v>
      </c>
      <c r="AB6" s="52">
        <f t="shared" si="2"/>
        <v>101.1</v>
      </c>
      <c r="AC6" s="52">
        <f t="shared" si="2"/>
        <v>117.7</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7</v>
      </c>
      <c r="AL6" s="52">
        <f t="shared" si="3"/>
        <v>10.3</v>
      </c>
      <c r="AM6" s="52">
        <f t="shared" si="3"/>
        <v>2.5</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101</v>
      </c>
      <c r="AW6" s="53">
        <f t="shared" si="4"/>
        <v>152</v>
      </c>
      <c r="AX6" s="53">
        <f t="shared" si="4"/>
        <v>37</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8.1999999999999993</v>
      </c>
      <c r="BG6" s="52">
        <f t="shared" ref="BG6:BO6" si="5">IF(BG8="-",NA(),BG8)</f>
        <v>-3.6</v>
      </c>
      <c r="BH6" s="52">
        <f t="shared" si="5"/>
        <v>-12.6</v>
      </c>
      <c r="BI6" s="52">
        <f t="shared" si="5"/>
        <v>-10.5</v>
      </c>
      <c r="BJ6" s="52">
        <f t="shared" si="5"/>
        <v>17.600000000000001</v>
      </c>
      <c r="BK6" s="52">
        <f t="shared" si="5"/>
        <v>8.9</v>
      </c>
      <c r="BL6" s="52">
        <f t="shared" si="5"/>
        <v>2.2000000000000002</v>
      </c>
      <c r="BM6" s="52">
        <f t="shared" si="5"/>
        <v>-81</v>
      </c>
      <c r="BN6" s="52">
        <f t="shared" si="5"/>
        <v>-25.1</v>
      </c>
      <c r="BO6" s="52">
        <f t="shared" si="5"/>
        <v>-18</v>
      </c>
      <c r="BP6" s="49" t="str">
        <f>IF(BP8="-","",IF(BP8="-","【-】","【"&amp;SUBSTITUTE(TEXT(BP8,"#,##0.0"),"-","△")&amp;"】"))</f>
        <v>【12.8】</v>
      </c>
      <c r="BQ6" s="53">
        <f>IF(BQ8="-",NA(),BQ8)</f>
        <v>14998</v>
      </c>
      <c r="BR6" s="53">
        <f t="shared" ref="BR6:BZ6" si="6">IF(BR8="-",NA(),BR8)</f>
        <v>-6027</v>
      </c>
      <c r="BS6" s="53">
        <f t="shared" si="6"/>
        <v>-14569</v>
      </c>
      <c r="BT6" s="53">
        <f t="shared" si="6"/>
        <v>-13388</v>
      </c>
      <c r="BU6" s="53">
        <f t="shared" si="6"/>
        <v>30335</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110</v>
      </c>
      <c r="CM6" s="51">
        <f t="shared" ref="CM6:CN6" si="7">CM8</f>
        <v>0</v>
      </c>
      <c r="CN6" s="51">
        <f t="shared" si="7"/>
        <v>393100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132</v>
      </c>
      <c r="DL6" s="52">
        <f t="shared" ref="DL6:DT6" si="9">IF(DL8="-",NA(),DL8)</f>
        <v>121.3</v>
      </c>
      <c r="DM6" s="52">
        <f t="shared" si="9"/>
        <v>89.7</v>
      </c>
      <c r="DN6" s="52">
        <f t="shared" si="9"/>
        <v>97</v>
      </c>
      <c r="DO6" s="52">
        <f t="shared" si="9"/>
        <v>126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111</v>
      </c>
      <c r="B7" s="48">
        <f t="shared" ref="B7:X7" si="10">B8</f>
        <v>2022</v>
      </c>
      <c r="C7" s="48">
        <f t="shared" si="10"/>
        <v>131067</v>
      </c>
      <c r="D7" s="48">
        <f t="shared" si="10"/>
        <v>47</v>
      </c>
      <c r="E7" s="48">
        <f t="shared" si="10"/>
        <v>14</v>
      </c>
      <c r="F7" s="48">
        <f t="shared" si="10"/>
        <v>0</v>
      </c>
      <c r="G7" s="48">
        <f t="shared" si="10"/>
        <v>2</v>
      </c>
      <c r="H7" s="48" t="str">
        <f t="shared" si="10"/>
        <v>東京都　台東区</v>
      </c>
      <c r="I7" s="48" t="str">
        <f t="shared" si="10"/>
        <v>上野中央通り地下駐車場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14</v>
      </c>
      <c r="S7" s="50" t="str">
        <f t="shared" si="10"/>
        <v>駅</v>
      </c>
      <c r="T7" s="50" t="str">
        <f t="shared" si="10"/>
        <v>無</v>
      </c>
      <c r="U7" s="51">
        <f t="shared" si="10"/>
        <v>14025</v>
      </c>
      <c r="V7" s="51">
        <f t="shared" si="10"/>
        <v>300</v>
      </c>
      <c r="W7" s="51">
        <f t="shared" si="10"/>
        <v>600</v>
      </c>
      <c r="X7" s="50" t="str">
        <f t="shared" si="10"/>
        <v>無</v>
      </c>
      <c r="Y7" s="52">
        <f>Y8</f>
        <v>108</v>
      </c>
      <c r="Z7" s="52">
        <f t="shared" ref="Z7:AH7" si="11">Z8</f>
        <v>122.9</v>
      </c>
      <c r="AA7" s="52">
        <f t="shared" si="11"/>
        <v>105.1</v>
      </c>
      <c r="AB7" s="52">
        <f t="shared" si="11"/>
        <v>101.1</v>
      </c>
      <c r="AC7" s="52">
        <f t="shared" si="11"/>
        <v>117.7</v>
      </c>
      <c r="AD7" s="52">
        <f t="shared" si="11"/>
        <v>123.6</v>
      </c>
      <c r="AE7" s="52">
        <f t="shared" si="11"/>
        <v>121.8</v>
      </c>
      <c r="AF7" s="52">
        <f t="shared" si="11"/>
        <v>111.3</v>
      </c>
      <c r="AG7" s="52">
        <f t="shared" si="11"/>
        <v>158.80000000000001</v>
      </c>
      <c r="AH7" s="52">
        <f t="shared" si="11"/>
        <v>120.9</v>
      </c>
      <c r="AI7" s="49"/>
      <c r="AJ7" s="52">
        <f>AJ8</f>
        <v>0</v>
      </c>
      <c r="AK7" s="52">
        <f t="shared" ref="AK7:AS7" si="12">AK8</f>
        <v>7</v>
      </c>
      <c r="AL7" s="52">
        <f t="shared" si="12"/>
        <v>10.3</v>
      </c>
      <c r="AM7" s="52">
        <f t="shared" si="12"/>
        <v>2.5</v>
      </c>
      <c r="AN7" s="52">
        <f t="shared" si="12"/>
        <v>0</v>
      </c>
      <c r="AO7" s="52">
        <f t="shared" si="12"/>
        <v>11.2</v>
      </c>
      <c r="AP7" s="52">
        <f t="shared" si="12"/>
        <v>6.5</v>
      </c>
      <c r="AQ7" s="52">
        <f t="shared" si="12"/>
        <v>10.1</v>
      </c>
      <c r="AR7" s="52">
        <f t="shared" si="12"/>
        <v>8.6</v>
      </c>
      <c r="AS7" s="52">
        <f t="shared" si="12"/>
        <v>7.6</v>
      </c>
      <c r="AT7" s="49"/>
      <c r="AU7" s="53">
        <f>AU8</f>
        <v>0</v>
      </c>
      <c r="AV7" s="53">
        <f t="shared" ref="AV7:BD7" si="13">AV8</f>
        <v>101</v>
      </c>
      <c r="AW7" s="53">
        <f t="shared" si="13"/>
        <v>152</v>
      </c>
      <c r="AX7" s="53">
        <f t="shared" si="13"/>
        <v>37</v>
      </c>
      <c r="AY7" s="53">
        <f t="shared" si="13"/>
        <v>0</v>
      </c>
      <c r="AZ7" s="53">
        <f t="shared" si="13"/>
        <v>103</v>
      </c>
      <c r="BA7" s="53">
        <f t="shared" si="13"/>
        <v>54</v>
      </c>
      <c r="BB7" s="53">
        <f t="shared" si="13"/>
        <v>654</v>
      </c>
      <c r="BC7" s="53">
        <f t="shared" si="13"/>
        <v>2466</v>
      </c>
      <c r="BD7" s="53">
        <f t="shared" si="13"/>
        <v>58</v>
      </c>
      <c r="BE7" s="51"/>
      <c r="BF7" s="52">
        <f>BF8</f>
        <v>8.1999999999999993</v>
      </c>
      <c r="BG7" s="52">
        <f t="shared" ref="BG7:BO7" si="14">BG8</f>
        <v>-3.6</v>
      </c>
      <c r="BH7" s="52">
        <f t="shared" si="14"/>
        <v>-12.6</v>
      </c>
      <c r="BI7" s="52">
        <f t="shared" si="14"/>
        <v>-10.5</v>
      </c>
      <c r="BJ7" s="52">
        <f t="shared" si="14"/>
        <v>17.600000000000001</v>
      </c>
      <c r="BK7" s="52">
        <f t="shared" si="14"/>
        <v>8.9</v>
      </c>
      <c r="BL7" s="52">
        <f t="shared" si="14"/>
        <v>2.2000000000000002</v>
      </c>
      <c r="BM7" s="52">
        <f t="shared" si="14"/>
        <v>-81</v>
      </c>
      <c r="BN7" s="52">
        <f t="shared" si="14"/>
        <v>-25.1</v>
      </c>
      <c r="BO7" s="52">
        <f t="shared" si="14"/>
        <v>-18</v>
      </c>
      <c r="BP7" s="49"/>
      <c r="BQ7" s="53">
        <f>BQ8</f>
        <v>14998</v>
      </c>
      <c r="BR7" s="53">
        <f t="shared" ref="BR7:BZ7" si="15">BR8</f>
        <v>-6027</v>
      </c>
      <c r="BS7" s="53">
        <f t="shared" si="15"/>
        <v>-14569</v>
      </c>
      <c r="BT7" s="53">
        <f t="shared" si="15"/>
        <v>-13388</v>
      </c>
      <c r="BU7" s="53">
        <f t="shared" si="15"/>
        <v>30335</v>
      </c>
      <c r="BV7" s="53">
        <f t="shared" si="15"/>
        <v>18961</v>
      </c>
      <c r="BW7" s="53">
        <f t="shared" si="15"/>
        <v>16100</v>
      </c>
      <c r="BX7" s="53">
        <f t="shared" si="15"/>
        <v>4836</v>
      </c>
      <c r="BY7" s="53">
        <f t="shared" si="15"/>
        <v>37213</v>
      </c>
      <c r="BZ7" s="53">
        <f t="shared" si="15"/>
        <v>17293</v>
      </c>
      <c r="CA7" s="51"/>
      <c r="CB7" s="52" t="s">
        <v>112</v>
      </c>
      <c r="CC7" s="52" t="s">
        <v>112</v>
      </c>
      <c r="CD7" s="52" t="s">
        <v>112</v>
      </c>
      <c r="CE7" s="52" t="s">
        <v>112</v>
      </c>
      <c r="CF7" s="52" t="s">
        <v>112</v>
      </c>
      <c r="CG7" s="52" t="s">
        <v>112</v>
      </c>
      <c r="CH7" s="52" t="s">
        <v>112</v>
      </c>
      <c r="CI7" s="52" t="s">
        <v>112</v>
      </c>
      <c r="CJ7" s="52" t="s">
        <v>112</v>
      </c>
      <c r="CK7" s="52" t="s">
        <v>113</v>
      </c>
      <c r="CL7" s="49"/>
      <c r="CM7" s="51">
        <f>CM8</f>
        <v>0</v>
      </c>
      <c r="CN7" s="51">
        <f>CN8</f>
        <v>393100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132</v>
      </c>
      <c r="DL7" s="52">
        <f t="shared" ref="DL7:DT7" si="17">DL8</f>
        <v>121.3</v>
      </c>
      <c r="DM7" s="52">
        <f t="shared" si="17"/>
        <v>89.7</v>
      </c>
      <c r="DN7" s="52">
        <f t="shared" si="17"/>
        <v>97</v>
      </c>
      <c r="DO7" s="52">
        <f t="shared" si="17"/>
        <v>126</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131067</v>
      </c>
      <c r="D8" s="55">
        <v>47</v>
      </c>
      <c r="E8" s="55">
        <v>14</v>
      </c>
      <c r="F8" s="55">
        <v>0</v>
      </c>
      <c r="G8" s="55">
        <v>2</v>
      </c>
      <c r="H8" s="55" t="s">
        <v>114</v>
      </c>
      <c r="I8" s="55" t="s">
        <v>115</v>
      </c>
      <c r="J8" s="55" t="s">
        <v>116</v>
      </c>
      <c r="K8" s="55" t="s">
        <v>117</v>
      </c>
      <c r="L8" s="55" t="s">
        <v>118</v>
      </c>
      <c r="M8" s="55" t="s">
        <v>119</v>
      </c>
      <c r="N8" s="55" t="s">
        <v>120</v>
      </c>
      <c r="O8" s="56" t="s">
        <v>121</v>
      </c>
      <c r="P8" s="57" t="s">
        <v>122</v>
      </c>
      <c r="Q8" s="57" t="s">
        <v>123</v>
      </c>
      <c r="R8" s="58">
        <v>14</v>
      </c>
      <c r="S8" s="57" t="s">
        <v>124</v>
      </c>
      <c r="T8" s="57" t="s">
        <v>125</v>
      </c>
      <c r="U8" s="58">
        <v>14025</v>
      </c>
      <c r="V8" s="58">
        <v>300</v>
      </c>
      <c r="W8" s="58">
        <v>600</v>
      </c>
      <c r="X8" s="57" t="s">
        <v>125</v>
      </c>
      <c r="Y8" s="59">
        <v>108</v>
      </c>
      <c r="Z8" s="59">
        <v>122.9</v>
      </c>
      <c r="AA8" s="59">
        <v>105.1</v>
      </c>
      <c r="AB8" s="59">
        <v>101.1</v>
      </c>
      <c r="AC8" s="59">
        <v>117.7</v>
      </c>
      <c r="AD8" s="59">
        <v>123.6</v>
      </c>
      <c r="AE8" s="59">
        <v>121.8</v>
      </c>
      <c r="AF8" s="59">
        <v>111.3</v>
      </c>
      <c r="AG8" s="59">
        <v>158.80000000000001</v>
      </c>
      <c r="AH8" s="59">
        <v>120.9</v>
      </c>
      <c r="AI8" s="56">
        <v>676.8</v>
      </c>
      <c r="AJ8" s="59">
        <v>0</v>
      </c>
      <c r="AK8" s="59">
        <v>7</v>
      </c>
      <c r="AL8" s="59">
        <v>10.3</v>
      </c>
      <c r="AM8" s="59">
        <v>2.5</v>
      </c>
      <c r="AN8" s="59">
        <v>0</v>
      </c>
      <c r="AO8" s="59">
        <v>11.2</v>
      </c>
      <c r="AP8" s="59">
        <v>6.5</v>
      </c>
      <c r="AQ8" s="59">
        <v>10.1</v>
      </c>
      <c r="AR8" s="59">
        <v>8.6</v>
      </c>
      <c r="AS8" s="59">
        <v>7.6</v>
      </c>
      <c r="AT8" s="56">
        <v>3.6</v>
      </c>
      <c r="AU8" s="60">
        <v>0</v>
      </c>
      <c r="AV8" s="60">
        <v>101</v>
      </c>
      <c r="AW8" s="60">
        <v>152</v>
      </c>
      <c r="AX8" s="60">
        <v>37</v>
      </c>
      <c r="AY8" s="60">
        <v>0</v>
      </c>
      <c r="AZ8" s="60">
        <v>103</v>
      </c>
      <c r="BA8" s="60">
        <v>54</v>
      </c>
      <c r="BB8" s="60">
        <v>654</v>
      </c>
      <c r="BC8" s="60">
        <v>2466</v>
      </c>
      <c r="BD8" s="60">
        <v>58</v>
      </c>
      <c r="BE8" s="60">
        <v>33</v>
      </c>
      <c r="BF8" s="59">
        <v>8.1999999999999993</v>
      </c>
      <c r="BG8" s="59">
        <v>-3.6</v>
      </c>
      <c r="BH8" s="59">
        <v>-12.6</v>
      </c>
      <c r="BI8" s="59">
        <v>-10.5</v>
      </c>
      <c r="BJ8" s="59">
        <v>17.600000000000001</v>
      </c>
      <c r="BK8" s="59">
        <v>8.9</v>
      </c>
      <c r="BL8" s="59">
        <v>2.2000000000000002</v>
      </c>
      <c r="BM8" s="59">
        <v>-81</v>
      </c>
      <c r="BN8" s="59">
        <v>-25.1</v>
      </c>
      <c r="BO8" s="59">
        <v>-18</v>
      </c>
      <c r="BP8" s="56">
        <v>12.8</v>
      </c>
      <c r="BQ8" s="60">
        <v>14998</v>
      </c>
      <c r="BR8" s="60">
        <v>-6027</v>
      </c>
      <c r="BS8" s="60">
        <v>-14569</v>
      </c>
      <c r="BT8" s="61">
        <v>-13388</v>
      </c>
      <c r="BU8" s="61">
        <v>30335</v>
      </c>
      <c r="BV8" s="60">
        <v>18961</v>
      </c>
      <c r="BW8" s="60">
        <v>16100</v>
      </c>
      <c r="BX8" s="60">
        <v>4836</v>
      </c>
      <c r="BY8" s="60">
        <v>37213</v>
      </c>
      <c r="BZ8" s="60">
        <v>17293</v>
      </c>
      <c r="CA8" s="58">
        <v>10556</v>
      </c>
      <c r="CB8" s="59" t="s">
        <v>118</v>
      </c>
      <c r="CC8" s="59" t="s">
        <v>118</v>
      </c>
      <c r="CD8" s="59" t="s">
        <v>118</v>
      </c>
      <c r="CE8" s="59" t="s">
        <v>118</v>
      </c>
      <c r="CF8" s="59" t="s">
        <v>118</v>
      </c>
      <c r="CG8" s="59" t="s">
        <v>118</v>
      </c>
      <c r="CH8" s="59" t="s">
        <v>118</v>
      </c>
      <c r="CI8" s="59" t="s">
        <v>118</v>
      </c>
      <c r="CJ8" s="59" t="s">
        <v>118</v>
      </c>
      <c r="CK8" s="59" t="s">
        <v>118</v>
      </c>
      <c r="CL8" s="56" t="s">
        <v>118</v>
      </c>
      <c r="CM8" s="58">
        <v>0</v>
      </c>
      <c r="CN8" s="58">
        <v>393100</v>
      </c>
      <c r="CO8" s="59" t="s">
        <v>118</v>
      </c>
      <c r="CP8" s="59" t="s">
        <v>118</v>
      </c>
      <c r="CQ8" s="59" t="s">
        <v>118</v>
      </c>
      <c r="CR8" s="59" t="s">
        <v>118</v>
      </c>
      <c r="CS8" s="59" t="s">
        <v>118</v>
      </c>
      <c r="CT8" s="59" t="s">
        <v>118</v>
      </c>
      <c r="CU8" s="59" t="s">
        <v>118</v>
      </c>
      <c r="CV8" s="59" t="s">
        <v>118</v>
      </c>
      <c r="CW8" s="59" t="s">
        <v>118</v>
      </c>
      <c r="CX8" s="59" t="s">
        <v>118</v>
      </c>
      <c r="CY8" s="56" t="s">
        <v>118</v>
      </c>
      <c r="CZ8" s="59">
        <v>0</v>
      </c>
      <c r="DA8" s="59">
        <v>0</v>
      </c>
      <c r="DB8" s="59">
        <v>0</v>
      </c>
      <c r="DC8" s="59">
        <v>0</v>
      </c>
      <c r="DD8" s="59">
        <v>0</v>
      </c>
      <c r="DE8" s="59">
        <v>178.3</v>
      </c>
      <c r="DF8" s="59">
        <v>163.69999999999999</v>
      </c>
      <c r="DG8" s="59">
        <v>88</v>
      </c>
      <c r="DH8" s="59">
        <v>77.3</v>
      </c>
      <c r="DI8" s="59">
        <v>51.8</v>
      </c>
      <c r="DJ8" s="56">
        <v>72.2</v>
      </c>
      <c r="DK8" s="59">
        <v>132</v>
      </c>
      <c r="DL8" s="59">
        <v>121.3</v>
      </c>
      <c r="DM8" s="59">
        <v>89.7</v>
      </c>
      <c r="DN8" s="59">
        <v>97</v>
      </c>
      <c r="DO8" s="59">
        <v>126</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2024-01-11T00:09:11Z</dcterms:created>
  <dcterms:modified xsi:type="dcterms:W3CDTF">2024-02-01T00:54:01Z</dcterms:modified>
  <cp:category/>
</cp:coreProperties>
</file>