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５年度\060116_公営企業に係る経営比較分析表（令和４年度決算）の分析等について（依頼）\05_HP掲載\01_CMS更新\更新用ファイル\"/>
    </mc:Choice>
  </mc:AlternateContent>
  <workbookProtection workbookAlgorithmName="SHA-512" workbookHashValue="fAnLxTOUn6TWK9BaskC4i1bJh1+TXbPrH2mP4kC+l4fxCHRBQIR8BPD+UmJGWXyUjypRjNmeMknwCMxRAsCfRQ==" workbookSaltValue="3Q9aTV2b4cv9Z9eXF1/Uug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HJ51" i="4" l="1"/>
  <c r="MI76" i="4"/>
  <c r="IT76" i="4"/>
  <c r="CS51" i="4"/>
  <c r="HJ30" i="4"/>
  <c r="CS30" i="4"/>
  <c r="MA51" i="4"/>
  <c r="MA30" i="4"/>
  <c r="BZ76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AV76" i="4"/>
  <c r="KO51" i="4"/>
  <c r="LE76" i="4"/>
  <c r="FX51" i="4"/>
  <c r="KO30" i="4"/>
  <c r="HP76" i="4"/>
  <c r="BG51" i="4"/>
  <c r="FX30" i="4"/>
  <c r="BG30" i="4"/>
  <c r="FE51" i="4"/>
  <c r="HA76" i="4"/>
  <c r="AN51" i="4"/>
  <c r="FE30" i="4"/>
  <c r="AN30" i="4"/>
  <c r="AG76" i="4"/>
  <c r="JV51" i="4"/>
  <c r="JV30" i="4"/>
  <c r="KP76" i="4"/>
  <c r="KA76" i="4"/>
  <c r="GL76" i="4"/>
  <c r="U51" i="4"/>
  <c r="EL30" i="4"/>
  <c r="U30" i="4"/>
  <c r="R76" i="4"/>
  <c r="JC51" i="4"/>
  <c r="EL51" i="4"/>
  <c r="JC30" i="4"/>
</calcChain>
</file>

<file path=xl/sharedStrings.xml><?xml version="1.0" encoding="utf-8"?>
<sst xmlns="http://schemas.openxmlformats.org/spreadsheetml/2006/main" count="277" uniqueCount="134">
  <si>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</si>
  <si>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</si>
  <si>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</si>
  <si>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</si>
  <si>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</si>
  <si>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</si>
  <si>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</si>
  <si>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</si>
  <si>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</si>
  <si>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</si>
  <si>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</si>
  <si>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</si>
  <si>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</si>
  <si>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</si>
  <si>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</si>
  <si>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</si>
  <si>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</si>
  <si>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</si>
  <si>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</si>
  <si>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</si>
  <si>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</si>
  <si>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</si>
  <si>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</si>
  <si>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</si>
  <si>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</si>
  <si>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</si>
  <si>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</si>
  <si>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</si>
  <si>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</si>
  <si>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</si>
  <si>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</si>
  <si>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</si>
  <si>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</si>
  <si>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</si>
  <si>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</si>
  <si>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</si>
  <si>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</si>
  <si>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</si>
  <si>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</si>
  <si>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</si>
  <si>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</si>
  <si>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</si>
  <si>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</si>
  <si>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</si>
  <si>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</si>
  <si>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</si>
  <si>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</si>
  <si>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</si>
  <si>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</si>
  <si>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</si>
  <si>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</si>
  <si>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</si>
  <si>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</si>
  <si>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</si>
  <si>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</si>
  <si>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</si>
  <si>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</si>
  <si>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</si>
  <si>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</si>
  <si>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</si>
  <si>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</si>
  <si>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</si>
  <si>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</si>
  <si>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</si>
  <si>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</si>
  <si>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</si>
  <si>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</si>
  <si>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</si>
  <si>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</si>
  <si>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</si>
  <si>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</si>
  <si>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</si>
  <si>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</si>
  <si>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</si>
  <si>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</si>
  <si>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</si>
  <si>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</si>
  <si>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</si>
  <si>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</si>
  <si>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</si>
  <si>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</si>
  <si>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</si>
  <si>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</si>
  <si>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</si>
  <si>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</si>
  <si>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</si>
  <si>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</si>
  <si>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</si>
  <si>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</si>
  <si>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</si>
  <si>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</si>
  <si>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</si>
  <si>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</si>
  <si>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</si>
  <si>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</si>
  <si>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</si>
  <si>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</si>
  <si>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</si>
  <si>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</si>
  <si>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</si>
  <si>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</si>
  <si>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</si>
  <si>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</si>
  <si>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</si>
  <si>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</si>
  <si>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</si>
  <si>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</si>
  <si>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当該値(N-3)</t>
    <phoneticPr fontId="5"/>
  </si>
  <si>
    <t>当該値(N)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</si>
  <si>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</si>
  <si>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</si>
  <si>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</si>
  <si>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</si>
  <si>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</si>
  <si>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中央区</t>
  </si>
  <si>
    <t>月島駐車場</t>
  </si>
  <si>
    <t>法非適用</t>
  </si>
  <si>
    <t>駐車場整備事業</t>
  </si>
  <si>
    <t>-</t>
  </si>
  <si>
    <t>Ａ２Ｂ１</t>
  </si>
  <si>
    <t>非設置</t>
  </si>
  <si>
    <t>該当数値なし</t>
  </si>
  <si>
    <t>届出駐車場</t>
  </si>
  <si>
    <t>地下式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</si>
  <si>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</si>
  <si>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</si>
  <si>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</si>
  <si>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</si>
  <si>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</si>
  <si>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</si>
  <si>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</si>
  <si>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駐車場使用料の増に伴い、収益的収支比率、売上高GOP比率、EBITDAすべての数値が増加した。</t>
    <phoneticPr fontId="5"/>
  </si>
  <si>
    <t>　定期利用台数、一時利用台数共に増となり、稼働率が増加した。</t>
    <phoneticPr fontId="5"/>
  </si>
  <si>
    <t>　すべての数値が平均値を上回っており、安定的な経営が出来ている。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</si>
</sst>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240</c:v>
                </c:pt>
                <c:pt idx="1">
                  <c:v>290</c:v>
                </c:pt>
                <c:pt idx="2">
                  <c:v>212</c:v>
                </c:pt>
                <c:pt idx="3">
                  <c:v>253.3</c:v>
                </c:pt>
                <c:pt idx="4">
                  <c:v>364.4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D-470B-BB96-09DC91F15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123.6</c:v>
                </c:pt>
                <c:pt idx="1">
                  <c:v>121.8</c:v>
                </c:pt>
                <c:pt idx="2">
                  <c:v>111.3</c:v>
                </c:pt>
                <c:pt idx="3">
                  <c:v>158.80000000000001</c:v>
                </c:pt>
                <c:pt idx="4">
                  <c:v>120.9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2D-470B-BB96-09DC91F15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B2-4035-B317-5DC022556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178.3</c:v>
                </c:pt>
                <c:pt idx="1">
                  <c:v>163.69999999999999</c:v>
                </c:pt>
                <c:pt idx="2">
                  <c:v>88</c:v>
                </c:pt>
                <c:pt idx="3">
                  <c:v>77.3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B2-4035-B317-5DC022556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647-4726-A64B-B76BA46BB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47-4726-A64B-B76BA46BB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F29-4882-A095-9F04C8923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29-4882-A095-9F04C8923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8-486B-9875-C5446C476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11.2</c:v>
                </c:pt>
                <c:pt idx="1">
                  <c:v>6.5</c:v>
                </c:pt>
                <c:pt idx="2">
                  <c:v>10.1</c:v>
                </c:pt>
                <c:pt idx="3">
                  <c:v>8.6</c:v>
                </c:pt>
                <c:pt idx="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18-486B-9875-C5446C476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B-4A93-A96D-109D82CD2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103</c:v>
                </c:pt>
                <c:pt idx="1">
                  <c:v>54</c:v>
                </c:pt>
                <c:pt idx="2">
                  <c:v>654</c:v>
                </c:pt>
                <c:pt idx="3">
                  <c:v>2466</c:v>
                </c:pt>
                <c:pt idx="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7B-4A93-A96D-109D82CD2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156.19999999999999</c:v>
                </c:pt>
                <c:pt idx="1">
                  <c:v>154.80000000000001</c:v>
                </c:pt>
                <c:pt idx="2">
                  <c:v>142.5</c:v>
                </c:pt>
                <c:pt idx="3">
                  <c:v>17.8</c:v>
                </c:pt>
                <c:pt idx="4">
                  <c:v>194.5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50-41E9-BD0B-702608AA3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184.2</c:v>
                </c:pt>
                <c:pt idx="1">
                  <c:v>184.2</c:v>
                </c:pt>
                <c:pt idx="2">
                  <c:v>153.80000000000001</c:v>
                </c:pt>
                <c:pt idx="3">
                  <c:v>163.5</c:v>
                </c:pt>
                <c:pt idx="4">
                  <c:v>178.3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50-41E9-BD0B-702608AA3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58</c:v>
                </c:pt>
                <c:pt idx="1">
                  <c:v>66</c:v>
                </c:pt>
                <c:pt idx="2">
                  <c:v>52.8</c:v>
                </c:pt>
                <c:pt idx="3">
                  <c:v>60.5</c:v>
                </c:pt>
                <c:pt idx="4">
                  <c:v>72.599999999999994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8-4285-8B6B-EFF7F71D0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8.9</c:v>
                </c:pt>
                <c:pt idx="1">
                  <c:v>2.2000000000000002</c:v>
                </c:pt>
                <c:pt idx="2">
                  <c:v>-81</c:v>
                </c:pt>
                <c:pt idx="3">
                  <c:v>-25.1</c:v>
                </c:pt>
                <c:pt idx="4">
                  <c:v>-18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78-4285-8B6B-EFF7F71D0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19954</c:v>
                </c:pt>
                <c:pt idx="1">
                  <c:v>22559</c:v>
                </c:pt>
                <c:pt idx="2">
                  <c:v>17429</c:v>
                </c:pt>
                <c:pt idx="3">
                  <c:v>21063</c:v>
                </c:pt>
                <c:pt idx="4">
                  <c:v>35363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1-4C70-BEB8-263623F85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18961</c:v>
                </c:pt>
                <c:pt idx="1">
                  <c:v>16100</c:v>
                </c:pt>
                <c:pt idx="2">
                  <c:v>4836</c:v>
                </c:pt>
                <c:pt idx="3">
                  <c:v>37213</c:v>
                </c:pt>
                <c:pt idx="4">
                  <c:v>17293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41-4C70-BEB8-263623F85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東京都中央区　月島駐車場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Ａ２Ｂ１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2662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122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地下式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34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73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300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131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240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290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212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253.3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364.4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156.19999999999999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154.80000000000001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142.5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17.8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194.5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123.6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121.8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111.3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158.80000000000001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120.9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11.2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6.5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10.1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8.6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7.6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184.2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184.2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153.80000000000001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163.5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178.3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/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132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58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66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52.8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60.5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72.599999999999994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19954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22559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17429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21063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35363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103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54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654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2466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58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8.9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2.2000000000000002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-81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-25.1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-18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18961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16100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4836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37213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17293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133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178.3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163.69999999999999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88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77.3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51.8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ma9VzG6+d1+i99yzzN3frthI3n/mUVoxyYuCiyCw87aZ1b74s6qBSa0CDmyO4C0TPXLMjhiSZ+GdrpyNF23r8w==" saltValue="e8LaRfwOJp50s8yRBYPM+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101</v>
      </c>
      <c r="AM5" s="47" t="s">
        <v>92</v>
      </c>
      <c r="AN5" s="47" t="s">
        <v>102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101</v>
      </c>
      <c r="AX5" s="47" t="s">
        <v>103</v>
      </c>
      <c r="AY5" s="47" t="s">
        <v>104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105</v>
      </c>
      <c r="BG5" s="47" t="s">
        <v>90</v>
      </c>
      <c r="BH5" s="47" t="s">
        <v>101</v>
      </c>
      <c r="BI5" s="47" t="s">
        <v>106</v>
      </c>
      <c r="BJ5" s="47" t="s">
        <v>102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100</v>
      </c>
      <c r="BR5" s="47" t="s">
        <v>107</v>
      </c>
      <c r="BS5" s="47" t="s">
        <v>101</v>
      </c>
      <c r="BT5" s="47" t="s">
        <v>92</v>
      </c>
      <c r="BU5" s="47" t="s">
        <v>108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101</v>
      </c>
      <c r="CE5" s="47" t="s">
        <v>103</v>
      </c>
      <c r="CF5" s="47" t="s">
        <v>108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109</v>
      </c>
      <c r="CP5" s="47" t="s">
        <v>90</v>
      </c>
      <c r="CQ5" s="47" t="s">
        <v>101</v>
      </c>
      <c r="CR5" s="47" t="s">
        <v>92</v>
      </c>
      <c r="CS5" s="47" t="s">
        <v>108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107</v>
      </c>
      <c r="DB5" s="47" t="s">
        <v>91</v>
      </c>
      <c r="DC5" s="47" t="s">
        <v>106</v>
      </c>
      <c r="DD5" s="47" t="s">
        <v>102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104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110</v>
      </c>
      <c r="B6" s="48">
        <f>B8</f>
        <v>2022</v>
      </c>
      <c r="C6" s="48">
        <f t="shared" ref="C6:X6" si="1">C8</f>
        <v>131024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8</v>
      </c>
      <c r="H6" s="48" t="str">
        <f>SUBSTITUTE(H8,"　","")</f>
        <v>東京都中央区</v>
      </c>
      <c r="I6" s="48" t="str">
        <f t="shared" si="1"/>
        <v>月島駐車場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地下式</v>
      </c>
      <c r="R6" s="51">
        <f t="shared" si="1"/>
        <v>34</v>
      </c>
      <c r="S6" s="50" t="str">
        <f t="shared" si="1"/>
        <v>駅</v>
      </c>
      <c r="T6" s="50" t="str">
        <f t="shared" si="1"/>
        <v>無</v>
      </c>
      <c r="U6" s="51">
        <f t="shared" si="1"/>
        <v>2662</v>
      </c>
      <c r="V6" s="51">
        <f t="shared" si="1"/>
        <v>73</v>
      </c>
      <c r="W6" s="51">
        <f t="shared" si="1"/>
        <v>300</v>
      </c>
      <c r="X6" s="50" t="str">
        <f t="shared" si="1"/>
        <v>無</v>
      </c>
      <c r="Y6" s="52">
        <f>IF(Y8="-",NA(),Y8)</f>
        <v>240</v>
      </c>
      <c r="Z6" s="52">
        <f t="shared" ref="Z6:AH6" si="2">IF(Z8="-",NA(),Z8)</f>
        <v>290</v>
      </c>
      <c r="AA6" s="52">
        <f t="shared" si="2"/>
        <v>212</v>
      </c>
      <c r="AB6" s="52">
        <f t="shared" si="2"/>
        <v>253.3</v>
      </c>
      <c r="AC6" s="52">
        <f t="shared" si="2"/>
        <v>364.4</v>
      </c>
      <c r="AD6" s="52">
        <f t="shared" si="2"/>
        <v>123.6</v>
      </c>
      <c r="AE6" s="52">
        <f t="shared" si="2"/>
        <v>121.8</v>
      </c>
      <c r="AF6" s="52">
        <f t="shared" si="2"/>
        <v>111.3</v>
      </c>
      <c r="AG6" s="52">
        <f t="shared" si="2"/>
        <v>158.80000000000001</v>
      </c>
      <c r="AH6" s="52">
        <f t="shared" si="2"/>
        <v>120.9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11.2</v>
      </c>
      <c r="AP6" s="52">
        <f t="shared" si="3"/>
        <v>6.5</v>
      </c>
      <c r="AQ6" s="52">
        <f t="shared" si="3"/>
        <v>10.1</v>
      </c>
      <c r="AR6" s="52">
        <f t="shared" si="3"/>
        <v>8.6</v>
      </c>
      <c r="AS6" s="52">
        <f t="shared" si="3"/>
        <v>7.6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103</v>
      </c>
      <c r="BA6" s="53">
        <f t="shared" si="4"/>
        <v>54</v>
      </c>
      <c r="BB6" s="53">
        <f t="shared" si="4"/>
        <v>654</v>
      </c>
      <c r="BC6" s="53">
        <f t="shared" si="4"/>
        <v>2466</v>
      </c>
      <c r="BD6" s="53">
        <f t="shared" si="4"/>
        <v>58</v>
      </c>
      <c r="BE6" s="51" t="str">
        <f>IF(BE8="-","",IF(BE8="-","【-】","【"&amp;SUBSTITUTE(TEXT(BE8,"#,##0"),"-","△")&amp;"】"))</f>
        <v>【33】</v>
      </c>
      <c r="BF6" s="52">
        <f>IF(BF8="-",NA(),BF8)</f>
        <v>58</v>
      </c>
      <c r="BG6" s="52">
        <f t="shared" ref="BG6:BO6" si="5">IF(BG8="-",NA(),BG8)</f>
        <v>66</v>
      </c>
      <c r="BH6" s="52">
        <f t="shared" si="5"/>
        <v>52.8</v>
      </c>
      <c r="BI6" s="52">
        <f t="shared" si="5"/>
        <v>60.5</v>
      </c>
      <c r="BJ6" s="52">
        <f t="shared" si="5"/>
        <v>72.599999999999994</v>
      </c>
      <c r="BK6" s="52">
        <f t="shared" si="5"/>
        <v>8.9</v>
      </c>
      <c r="BL6" s="52">
        <f t="shared" si="5"/>
        <v>2.2000000000000002</v>
      </c>
      <c r="BM6" s="52">
        <f t="shared" si="5"/>
        <v>-81</v>
      </c>
      <c r="BN6" s="52">
        <f t="shared" si="5"/>
        <v>-25.1</v>
      </c>
      <c r="BO6" s="52">
        <f t="shared" si="5"/>
        <v>-18</v>
      </c>
      <c r="BP6" s="49" t="str">
        <f>IF(BP8="-","",IF(BP8="-","【-】","【"&amp;SUBSTITUTE(TEXT(BP8,"#,##0.0"),"-","△")&amp;"】"))</f>
        <v>【12.8】</v>
      </c>
      <c r="BQ6" s="53">
        <f>IF(BQ8="-",NA(),BQ8)</f>
        <v>19954</v>
      </c>
      <c r="BR6" s="53">
        <f t="shared" ref="BR6:BZ6" si="6">IF(BR8="-",NA(),BR8)</f>
        <v>22559</v>
      </c>
      <c r="BS6" s="53">
        <f t="shared" si="6"/>
        <v>17429</v>
      </c>
      <c r="BT6" s="53">
        <f t="shared" si="6"/>
        <v>21063</v>
      </c>
      <c r="BU6" s="53">
        <f t="shared" si="6"/>
        <v>35363</v>
      </c>
      <c r="BV6" s="53">
        <f t="shared" si="6"/>
        <v>18961</v>
      </c>
      <c r="BW6" s="53">
        <f t="shared" si="6"/>
        <v>16100</v>
      </c>
      <c r="BX6" s="53">
        <f t="shared" si="6"/>
        <v>4836</v>
      </c>
      <c r="BY6" s="53">
        <f t="shared" si="6"/>
        <v>37213</v>
      </c>
      <c r="BZ6" s="53">
        <f t="shared" si="6"/>
        <v>17293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111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178.3</v>
      </c>
      <c r="DF6" s="52">
        <f t="shared" si="8"/>
        <v>163.69999999999999</v>
      </c>
      <c r="DG6" s="52">
        <f t="shared" si="8"/>
        <v>88</v>
      </c>
      <c r="DH6" s="52">
        <f t="shared" si="8"/>
        <v>77.3</v>
      </c>
      <c r="DI6" s="52">
        <f t="shared" si="8"/>
        <v>51.8</v>
      </c>
      <c r="DJ6" s="49" t="str">
        <f>IF(DJ8="-","",IF(DJ8="-","【-】","【"&amp;SUBSTITUTE(TEXT(DJ8,"#,##0.0"),"-","△")&amp;"】"))</f>
        <v>【72.2】</v>
      </c>
      <c r="DK6" s="52">
        <f>IF(DK8="-",NA(),DK8)</f>
        <v>156.19999999999999</v>
      </c>
      <c r="DL6" s="52">
        <f t="shared" ref="DL6:DT6" si="9">IF(DL8="-",NA(),DL8)</f>
        <v>154.80000000000001</v>
      </c>
      <c r="DM6" s="52">
        <f t="shared" si="9"/>
        <v>142.5</v>
      </c>
      <c r="DN6" s="52">
        <f t="shared" si="9"/>
        <v>17.8</v>
      </c>
      <c r="DO6" s="52">
        <f t="shared" si="9"/>
        <v>194.5</v>
      </c>
      <c r="DP6" s="52">
        <f t="shared" si="9"/>
        <v>184.2</v>
      </c>
      <c r="DQ6" s="52">
        <f t="shared" si="9"/>
        <v>184.2</v>
      </c>
      <c r="DR6" s="52">
        <f t="shared" si="9"/>
        <v>153.80000000000001</v>
      </c>
      <c r="DS6" s="52">
        <f t="shared" si="9"/>
        <v>163.5</v>
      </c>
      <c r="DT6" s="52">
        <f t="shared" si="9"/>
        <v>178.3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112</v>
      </c>
      <c r="B7" s="48">
        <f t="shared" ref="B7:X7" si="10">B8</f>
        <v>2022</v>
      </c>
      <c r="C7" s="48">
        <f t="shared" si="10"/>
        <v>131024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8</v>
      </c>
      <c r="H7" s="48" t="str">
        <f t="shared" si="10"/>
        <v>東京都　中央区</v>
      </c>
      <c r="I7" s="48" t="str">
        <f t="shared" si="10"/>
        <v>月島駐車場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地下式</v>
      </c>
      <c r="R7" s="51">
        <f t="shared" si="10"/>
        <v>34</v>
      </c>
      <c r="S7" s="50" t="str">
        <f t="shared" si="10"/>
        <v>駅</v>
      </c>
      <c r="T7" s="50" t="str">
        <f t="shared" si="10"/>
        <v>無</v>
      </c>
      <c r="U7" s="51">
        <f t="shared" si="10"/>
        <v>2662</v>
      </c>
      <c r="V7" s="51">
        <f t="shared" si="10"/>
        <v>73</v>
      </c>
      <c r="W7" s="51">
        <f t="shared" si="10"/>
        <v>300</v>
      </c>
      <c r="X7" s="50" t="str">
        <f t="shared" si="10"/>
        <v>無</v>
      </c>
      <c r="Y7" s="52">
        <f>Y8</f>
        <v>240</v>
      </c>
      <c r="Z7" s="52">
        <f t="shared" ref="Z7:AH7" si="11">Z8</f>
        <v>290</v>
      </c>
      <c r="AA7" s="52">
        <f t="shared" si="11"/>
        <v>212</v>
      </c>
      <c r="AB7" s="52">
        <f t="shared" si="11"/>
        <v>253.3</v>
      </c>
      <c r="AC7" s="52">
        <f t="shared" si="11"/>
        <v>364.4</v>
      </c>
      <c r="AD7" s="52">
        <f t="shared" si="11"/>
        <v>123.6</v>
      </c>
      <c r="AE7" s="52">
        <f t="shared" si="11"/>
        <v>121.8</v>
      </c>
      <c r="AF7" s="52">
        <f t="shared" si="11"/>
        <v>111.3</v>
      </c>
      <c r="AG7" s="52">
        <f t="shared" si="11"/>
        <v>158.80000000000001</v>
      </c>
      <c r="AH7" s="52">
        <f t="shared" si="11"/>
        <v>120.9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11.2</v>
      </c>
      <c r="AP7" s="52">
        <f t="shared" si="12"/>
        <v>6.5</v>
      </c>
      <c r="AQ7" s="52">
        <f t="shared" si="12"/>
        <v>10.1</v>
      </c>
      <c r="AR7" s="52">
        <f t="shared" si="12"/>
        <v>8.6</v>
      </c>
      <c r="AS7" s="52">
        <f t="shared" si="12"/>
        <v>7.6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103</v>
      </c>
      <c r="BA7" s="53">
        <f t="shared" si="13"/>
        <v>54</v>
      </c>
      <c r="BB7" s="53">
        <f t="shared" si="13"/>
        <v>654</v>
      </c>
      <c r="BC7" s="53">
        <f t="shared" si="13"/>
        <v>2466</v>
      </c>
      <c r="BD7" s="53">
        <f t="shared" si="13"/>
        <v>58</v>
      </c>
      <c r="BE7" s="51"/>
      <c r="BF7" s="52">
        <f>BF8</f>
        <v>58</v>
      </c>
      <c r="BG7" s="52">
        <f t="shared" ref="BG7:BO7" si="14">BG8</f>
        <v>66</v>
      </c>
      <c r="BH7" s="52">
        <f t="shared" si="14"/>
        <v>52.8</v>
      </c>
      <c r="BI7" s="52">
        <f t="shared" si="14"/>
        <v>60.5</v>
      </c>
      <c r="BJ7" s="52">
        <f t="shared" si="14"/>
        <v>72.599999999999994</v>
      </c>
      <c r="BK7" s="52">
        <f t="shared" si="14"/>
        <v>8.9</v>
      </c>
      <c r="BL7" s="52">
        <f t="shared" si="14"/>
        <v>2.2000000000000002</v>
      </c>
      <c r="BM7" s="52">
        <f t="shared" si="14"/>
        <v>-81</v>
      </c>
      <c r="BN7" s="52">
        <f t="shared" si="14"/>
        <v>-25.1</v>
      </c>
      <c r="BO7" s="52">
        <f t="shared" si="14"/>
        <v>-18</v>
      </c>
      <c r="BP7" s="49"/>
      <c r="BQ7" s="53">
        <f>BQ8</f>
        <v>19954</v>
      </c>
      <c r="BR7" s="53">
        <f t="shared" ref="BR7:BZ7" si="15">BR8</f>
        <v>22559</v>
      </c>
      <c r="BS7" s="53">
        <f t="shared" si="15"/>
        <v>17429</v>
      </c>
      <c r="BT7" s="53">
        <f t="shared" si="15"/>
        <v>21063</v>
      </c>
      <c r="BU7" s="53">
        <f t="shared" si="15"/>
        <v>35363</v>
      </c>
      <c r="BV7" s="53">
        <f t="shared" si="15"/>
        <v>18961</v>
      </c>
      <c r="BW7" s="53">
        <f t="shared" si="15"/>
        <v>16100</v>
      </c>
      <c r="BX7" s="53">
        <f t="shared" si="15"/>
        <v>4836</v>
      </c>
      <c r="BY7" s="53">
        <f t="shared" si="15"/>
        <v>37213</v>
      </c>
      <c r="BZ7" s="53">
        <f t="shared" si="15"/>
        <v>17293</v>
      </c>
      <c r="CA7" s="51"/>
      <c r="CB7" s="52" t="s">
        <v>113</v>
      </c>
      <c r="CC7" s="52" t="s">
        <v>113</v>
      </c>
      <c r="CD7" s="52" t="s">
        <v>113</v>
      </c>
      <c r="CE7" s="52" t="s">
        <v>113</v>
      </c>
      <c r="CF7" s="52" t="s">
        <v>113</v>
      </c>
      <c r="CG7" s="52" t="s">
        <v>113</v>
      </c>
      <c r="CH7" s="52" t="s">
        <v>113</v>
      </c>
      <c r="CI7" s="52" t="s">
        <v>113</v>
      </c>
      <c r="CJ7" s="52" t="s">
        <v>113</v>
      </c>
      <c r="CK7" s="52" t="s">
        <v>111</v>
      </c>
      <c r="CL7" s="49"/>
      <c r="CM7" s="51">
        <f>CM8</f>
        <v>0</v>
      </c>
      <c r="CN7" s="51">
        <f>CN8</f>
        <v>0</v>
      </c>
      <c r="CO7" s="52" t="s">
        <v>113</v>
      </c>
      <c r="CP7" s="52" t="s">
        <v>113</v>
      </c>
      <c r="CQ7" s="52" t="s">
        <v>113</v>
      </c>
      <c r="CR7" s="52" t="s">
        <v>113</v>
      </c>
      <c r="CS7" s="52" t="s">
        <v>113</v>
      </c>
      <c r="CT7" s="52" t="s">
        <v>113</v>
      </c>
      <c r="CU7" s="52" t="s">
        <v>113</v>
      </c>
      <c r="CV7" s="52" t="s">
        <v>113</v>
      </c>
      <c r="CW7" s="52" t="s">
        <v>113</v>
      </c>
      <c r="CX7" s="52" t="s">
        <v>111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178.3</v>
      </c>
      <c r="DF7" s="52">
        <f t="shared" si="16"/>
        <v>163.69999999999999</v>
      </c>
      <c r="DG7" s="52">
        <f t="shared" si="16"/>
        <v>88</v>
      </c>
      <c r="DH7" s="52">
        <f t="shared" si="16"/>
        <v>77.3</v>
      </c>
      <c r="DI7" s="52">
        <f t="shared" si="16"/>
        <v>51.8</v>
      </c>
      <c r="DJ7" s="49"/>
      <c r="DK7" s="52">
        <f>DK8</f>
        <v>156.19999999999999</v>
      </c>
      <c r="DL7" s="52">
        <f t="shared" ref="DL7:DT7" si="17">DL8</f>
        <v>154.80000000000001</v>
      </c>
      <c r="DM7" s="52">
        <f t="shared" si="17"/>
        <v>142.5</v>
      </c>
      <c r="DN7" s="52">
        <f t="shared" si="17"/>
        <v>17.8</v>
      </c>
      <c r="DO7" s="52">
        <f t="shared" si="17"/>
        <v>194.5</v>
      </c>
      <c r="DP7" s="52">
        <f t="shared" si="17"/>
        <v>184.2</v>
      </c>
      <c r="DQ7" s="52">
        <f t="shared" si="17"/>
        <v>184.2</v>
      </c>
      <c r="DR7" s="52">
        <f t="shared" si="17"/>
        <v>153.80000000000001</v>
      </c>
      <c r="DS7" s="52">
        <f t="shared" si="17"/>
        <v>163.5</v>
      </c>
      <c r="DT7" s="52">
        <f t="shared" si="17"/>
        <v>178.3</v>
      </c>
      <c r="DU7" s="49"/>
    </row>
    <row r="8" spans="1:125" s="54" customFormat="1" x14ac:dyDescent="0.2">
      <c r="A8" s="37"/>
      <c r="B8" s="55">
        <v>2022</v>
      </c>
      <c r="C8" s="55">
        <v>131024</v>
      </c>
      <c r="D8" s="55">
        <v>47</v>
      </c>
      <c r="E8" s="55">
        <v>14</v>
      </c>
      <c r="F8" s="55">
        <v>0</v>
      </c>
      <c r="G8" s="55">
        <v>8</v>
      </c>
      <c r="H8" s="55" t="s">
        <v>114</v>
      </c>
      <c r="I8" s="55" t="s">
        <v>115</v>
      </c>
      <c r="J8" s="55" t="s">
        <v>116</v>
      </c>
      <c r="K8" s="55" t="s">
        <v>117</v>
      </c>
      <c r="L8" s="55" t="s">
        <v>118</v>
      </c>
      <c r="M8" s="55" t="s">
        <v>119</v>
      </c>
      <c r="N8" s="55" t="s">
        <v>120</v>
      </c>
      <c r="O8" s="56" t="s">
        <v>121</v>
      </c>
      <c r="P8" s="57" t="s">
        <v>122</v>
      </c>
      <c r="Q8" s="57" t="s">
        <v>123</v>
      </c>
      <c r="R8" s="58">
        <v>34</v>
      </c>
      <c r="S8" s="57" t="s">
        <v>124</v>
      </c>
      <c r="T8" s="57" t="s">
        <v>125</v>
      </c>
      <c r="U8" s="58">
        <v>2662</v>
      </c>
      <c r="V8" s="58">
        <v>73</v>
      </c>
      <c r="W8" s="58">
        <v>300</v>
      </c>
      <c r="X8" s="57" t="s">
        <v>125</v>
      </c>
      <c r="Y8" s="59">
        <v>240</v>
      </c>
      <c r="Z8" s="59">
        <v>290</v>
      </c>
      <c r="AA8" s="59">
        <v>212</v>
      </c>
      <c r="AB8" s="59">
        <v>253.3</v>
      </c>
      <c r="AC8" s="59">
        <v>364.4</v>
      </c>
      <c r="AD8" s="59">
        <v>123.6</v>
      </c>
      <c r="AE8" s="59">
        <v>121.8</v>
      </c>
      <c r="AF8" s="59">
        <v>111.3</v>
      </c>
      <c r="AG8" s="59">
        <v>158.80000000000001</v>
      </c>
      <c r="AH8" s="59">
        <v>120.9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11.2</v>
      </c>
      <c r="AP8" s="59">
        <v>6.5</v>
      </c>
      <c r="AQ8" s="59">
        <v>10.1</v>
      </c>
      <c r="AR8" s="59">
        <v>8.6</v>
      </c>
      <c r="AS8" s="59">
        <v>7.6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103</v>
      </c>
      <c r="BA8" s="60">
        <v>54</v>
      </c>
      <c r="BB8" s="60">
        <v>654</v>
      </c>
      <c r="BC8" s="60">
        <v>2466</v>
      </c>
      <c r="BD8" s="60">
        <v>58</v>
      </c>
      <c r="BE8" s="60">
        <v>33</v>
      </c>
      <c r="BF8" s="59">
        <v>58</v>
      </c>
      <c r="BG8" s="59">
        <v>66</v>
      </c>
      <c r="BH8" s="59">
        <v>52.8</v>
      </c>
      <c r="BI8" s="59">
        <v>60.5</v>
      </c>
      <c r="BJ8" s="59">
        <v>72.599999999999994</v>
      </c>
      <c r="BK8" s="59">
        <v>8.9</v>
      </c>
      <c r="BL8" s="59">
        <v>2.2000000000000002</v>
      </c>
      <c r="BM8" s="59">
        <v>-81</v>
      </c>
      <c r="BN8" s="59">
        <v>-25.1</v>
      </c>
      <c r="BO8" s="59">
        <v>-18</v>
      </c>
      <c r="BP8" s="56">
        <v>12.8</v>
      </c>
      <c r="BQ8" s="60">
        <v>19954</v>
      </c>
      <c r="BR8" s="60">
        <v>22559</v>
      </c>
      <c r="BS8" s="60">
        <v>17429</v>
      </c>
      <c r="BT8" s="61">
        <v>21063</v>
      </c>
      <c r="BU8" s="61">
        <v>35363</v>
      </c>
      <c r="BV8" s="60">
        <v>18961</v>
      </c>
      <c r="BW8" s="60">
        <v>16100</v>
      </c>
      <c r="BX8" s="60">
        <v>4836</v>
      </c>
      <c r="BY8" s="60">
        <v>37213</v>
      </c>
      <c r="BZ8" s="60">
        <v>17293</v>
      </c>
      <c r="CA8" s="58">
        <v>10556</v>
      </c>
      <c r="CB8" s="59" t="s">
        <v>118</v>
      </c>
      <c r="CC8" s="59" t="s">
        <v>118</v>
      </c>
      <c r="CD8" s="59" t="s">
        <v>118</v>
      </c>
      <c r="CE8" s="59" t="s">
        <v>118</v>
      </c>
      <c r="CF8" s="59" t="s">
        <v>118</v>
      </c>
      <c r="CG8" s="59" t="s">
        <v>118</v>
      </c>
      <c r="CH8" s="59" t="s">
        <v>118</v>
      </c>
      <c r="CI8" s="59" t="s">
        <v>118</v>
      </c>
      <c r="CJ8" s="59" t="s">
        <v>118</v>
      </c>
      <c r="CK8" s="59" t="s">
        <v>118</v>
      </c>
      <c r="CL8" s="56" t="s">
        <v>118</v>
      </c>
      <c r="CM8" s="58">
        <v>0</v>
      </c>
      <c r="CN8" s="58">
        <v>0</v>
      </c>
      <c r="CO8" s="59" t="s">
        <v>118</v>
      </c>
      <c r="CP8" s="59" t="s">
        <v>118</v>
      </c>
      <c r="CQ8" s="59" t="s">
        <v>118</v>
      </c>
      <c r="CR8" s="59" t="s">
        <v>118</v>
      </c>
      <c r="CS8" s="59" t="s">
        <v>118</v>
      </c>
      <c r="CT8" s="59" t="s">
        <v>118</v>
      </c>
      <c r="CU8" s="59" t="s">
        <v>118</v>
      </c>
      <c r="CV8" s="59" t="s">
        <v>118</v>
      </c>
      <c r="CW8" s="59" t="s">
        <v>118</v>
      </c>
      <c r="CX8" s="59" t="s">
        <v>118</v>
      </c>
      <c r="CY8" s="56" t="s">
        <v>118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178.3</v>
      </c>
      <c r="DF8" s="59">
        <v>163.69999999999999</v>
      </c>
      <c r="DG8" s="59">
        <v>88</v>
      </c>
      <c r="DH8" s="59">
        <v>77.3</v>
      </c>
      <c r="DI8" s="59">
        <v>51.8</v>
      </c>
      <c r="DJ8" s="56">
        <v>72.2</v>
      </c>
      <c r="DK8" s="59">
        <v>156.19999999999999</v>
      </c>
      <c r="DL8" s="59">
        <v>154.80000000000001</v>
      </c>
      <c r="DM8" s="59">
        <v>142.5</v>
      </c>
      <c r="DN8" s="59">
        <v>17.8</v>
      </c>
      <c r="DO8" s="59">
        <v>194.5</v>
      </c>
      <c r="DP8" s="59">
        <v>184.2</v>
      </c>
      <c r="DQ8" s="59">
        <v>184.2</v>
      </c>
      <c r="DR8" s="59">
        <v>153.80000000000001</v>
      </c>
      <c r="DS8" s="59">
        <v>163.5</v>
      </c>
      <c r="DT8" s="59">
        <v>178.3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126</v>
      </c>
      <c r="C10" s="64" t="s">
        <v>127</v>
      </c>
      <c r="D10" s="64" t="s">
        <v>128</v>
      </c>
      <c r="E10" s="64" t="s">
        <v>129</v>
      </c>
      <c r="F10" s="64" t="s">
        <v>130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dcterms:created xsi:type="dcterms:W3CDTF">2024-01-11T00:09:05Z</dcterms:created>
  <dcterms:modified xsi:type="dcterms:W3CDTF">2024-02-01T00:41:40Z</dcterms:modified>
  <cp:category/>
</cp:coreProperties>
</file>