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５年度\060116_公営企業に係る経営比較分析表（令和４年度決算）の分析等について（依頼）\05_HP掲載\01_CMS更新\更新用ファイル\"/>
    </mc:Choice>
  </mc:AlternateContent>
  <workbookProtection workbookAlgorithmName="SHA-512" workbookHashValue="Km8yf77GBn8JeToruukrs6/OpK9zgnNzk77qP09a81+gVkTdIx/7EkKTIhbCx1mIFnEGaxxfGtpmryMPuXcLLg==" workbookSaltValue="1Hk/mCN1IUqNUTOI9U7/IA==" workbookSpinCount="100000" lockStructure="1"/>
  <bookViews>
    <workbookView xWindow="0" yWindow="0" windowWidth="15360" windowHeight="7632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MI76" i="4"/>
  <c r="HJ51" i="4"/>
  <c r="MA30" i="4"/>
  <c r="CS30" i="4"/>
  <c r="BZ76" i="4"/>
  <c r="IT76" i="4"/>
  <c r="CS51" i="4"/>
  <c r="HJ30" i="4"/>
  <c r="C11" i="5"/>
  <c r="D11" i="5"/>
  <c r="E11" i="5"/>
  <c r="B11" i="5"/>
  <c r="BK76" i="4" l="1"/>
  <c r="LH51" i="4"/>
  <c r="LH30" i="4"/>
  <c r="BZ51" i="4"/>
  <c r="LT76" i="4"/>
  <c r="GQ51" i="4"/>
  <c r="GQ30" i="4"/>
  <c r="BZ30" i="4"/>
  <c r="IE76" i="4"/>
  <c r="HP76" i="4"/>
  <c r="BG30" i="4"/>
  <c r="KO30" i="4"/>
  <c r="FX30" i="4"/>
  <c r="AV76" i="4"/>
  <c r="KO51" i="4"/>
  <c r="LE76" i="4"/>
  <c r="FX51" i="4"/>
  <c r="BG51" i="4"/>
  <c r="KP76" i="4"/>
  <c r="JV30" i="4"/>
  <c r="HA76" i="4"/>
  <c r="AN51" i="4"/>
  <c r="FE30" i="4"/>
  <c r="AN30" i="4"/>
  <c r="AG76" i="4"/>
  <c r="FE51" i="4"/>
  <c r="JV51" i="4"/>
  <c r="R76" i="4"/>
  <c r="KA76" i="4"/>
  <c r="EL51" i="4"/>
  <c r="JC30" i="4"/>
  <c r="EL30" i="4"/>
  <c r="GL76" i="4"/>
  <c r="U51" i="4"/>
  <c r="JC51" i="4"/>
  <c r="U30" i="4"/>
</calcChain>
</file>

<file path=xl/sharedStrings.xml><?xml version="1.0" encoding="utf-8"?>
<sst xmlns="http://schemas.openxmlformats.org/spreadsheetml/2006/main" count="277" uniqueCount="135">
  <si>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</si>
  <si>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</si>
  <si>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</si>
  <si>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</si>
  <si>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</si>
  <si>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</si>
  <si>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</si>
  <si>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</si>
  <si>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</si>
  <si>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</si>
  <si>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</si>
  <si>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</si>
  <si>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</si>
  <si>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</si>
  <si>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</si>
  <si>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</si>
  <si>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</si>
  <si>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</si>
  <si>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</si>
  <si>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</si>
  <si>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</si>
  <si>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</si>
  <si>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</si>
  <si>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</si>
  <si>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</si>
  <si>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</si>
  <si>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</si>
  <si>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</si>
  <si>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</si>
  <si>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</si>
  <si>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</si>
  <si>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</si>
  <si>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</si>
  <si>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</si>
  <si>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</si>
  <si>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</si>
  <si>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</si>
  <si>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</si>
  <si>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</si>
  <si>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</si>
  <si>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</si>
  <si>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</si>
  <si>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</si>
  <si>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</si>
  <si>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</si>
  <si>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</si>
  <si>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</si>
  <si>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</si>
  <si>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</si>
  <si>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</si>
  <si>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</si>
  <si>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</si>
  <si>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</si>
  <si>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</si>
  <si>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</si>
  <si>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</si>
  <si>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</si>
  <si>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</si>
  <si>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</si>
  <si>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</si>
  <si>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</si>
  <si>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</si>
  <si>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</si>
  <si>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</si>
  <si>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</si>
  <si>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</si>
  <si>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</si>
  <si>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</si>
  <si>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</si>
  <si>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</si>
  <si>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</si>
  <si>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</si>
  <si>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</si>
  <si>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</si>
  <si>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</si>
  <si>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</si>
  <si>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</si>
  <si>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</si>
  <si>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</si>
  <si>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</si>
  <si>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</si>
  <si>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</si>
  <si>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</si>
  <si>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</si>
  <si>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</si>
  <si>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</si>
  <si>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</si>
  <si>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</si>
  <si>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</si>
  <si>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</si>
  <si>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</si>
  <si>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</si>
  <si>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</si>
  <si>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</si>
  <si>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</si>
  <si>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</si>
  <si>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</si>
  <si>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</si>
  <si>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</si>
  <si>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</si>
  <si>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</si>
  <si>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</si>
  <si>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</si>
  <si>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</si>
  <si>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</si>
  <si>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</si>
  <si>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</si>
  <si>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</si>
  <si>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</si>
  <si>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</si>
  <si>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</si>
  <si>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</si>
  <si>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</si>
  <si>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</si>
  <si>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</si>
  <si>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東京都　中央区</t>
  </si>
  <si>
    <t>築地川第三駐車場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</si>
  <si>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</si>
  <si>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</si>
  <si>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</si>
  <si>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</si>
  <si>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</si>
  <si>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</si>
  <si>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</si>
  <si>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</si>
  <si>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</si>
  <si>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</si>
  <si>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</si>
  <si>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</si>
  <si>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</si>
  <si>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</si>
  <si>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</si>
  <si>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駐車場使用料の増により収益的収支比率、売上高GOP比率、EBITDAすべての数値が増加した。</t>
    <rPh sb="8" eb="9">
      <t>ゾウ</t>
    </rPh>
    <rPh sb="42" eb="44">
      <t>ゾウカ</t>
    </rPh>
    <phoneticPr fontId="5"/>
  </si>
  <si>
    <t>　定期利用台数、一時利用台数共に増となり、稼働率が増加した。</t>
    <rPh sb="16" eb="17">
      <t>ゾウ</t>
    </rPh>
    <rPh sb="25" eb="27">
      <t>ゾウカ</t>
    </rPh>
    <phoneticPr fontId="5"/>
  </si>
  <si>
    <t>　収益的収支比率を除くすべての数値が平均値を上回っており、安定的な経営が出来ている。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</si>
</sst>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339</c:v>
                </c:pt>
                <c:pt idx="1">
                  <c:v>208</c:v>
                </c:pt>
                <c:pt idx="2">
                  <c:v>238</c:v>
                </c:pt>
                <c:pt idx="3">
                  <c:v>216.7</c:v>
                </c:pt>
                <c:pt idx="4">
                  <c:v>289.7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8-42E8-9D81-EA4FD86D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465.2</c:v>
                </c:pt>
                <c:pt idx="1">
                  <c:v>1736.5</c:v>
                </c:pt>
                <c:pt idx="2">
                  <c:v>3200.8</c:v>
                </c:pt>
                <c:pt idx="3">
                  <c:v>274.39999999999998</c:v>
                </c:pt>
                <c:pt idx="4">
                  <c:v>972.8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8-42E8-9D81-EA4FD86D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1-404A-8ACF-AD391FABB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51.7</c:v>
                </c:pt>
                <c:pt idx="1">
                  <c:v>51.5</c:v>
                </c:pt>
                <c:pt idx="2">
                  <c:v>764.6</c:v>
                </c:pt>
                <c:pt idx="3">
                  <c:v>72.599999999999994</c:v>
                </c:pt>
                <c:pt idx="4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21-404A-8ACF-AD391FABB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089-4721-A0F2-C5B74F471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89-4721-A0F2-C5B74F471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AB3-475F-AB35-38641884F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B3-475F-AB35-38641884F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2-4CE5-8BCF-31AFE84FD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9.6999999999999993</c:v>
                </c:pt>
                <c:pt idx="1">
                  <c:v>1.3</c:v>
                </c:pt>
                <c:pt idx="2">
                  <c:v>4.8</c:v>
                </c:pt>
                <c:pt idx="3">
                  <c:v>3.3</c:v>
                </c:pt>
                <c:pt idx="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2-4CE5-8BCF-31AFE84FD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F-44A0-BE1F-F6E4A83A9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</c:v>
                </c:pt>
                <c:pt idx="1">
                  <c:v>4</c:v>
                </c:pt>
                <c:pt idx="2">
                  <c:v>98</c:v>
                </c:pt>
                <c:pt idx="3">
                  <c:v>13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9F-44A0-BE1F-F6E4A83A9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156.5</c:v>
                </c:pt>
                <c:pt idx="1">
                  <c:v>146.80000000000001</c:v>
                </c:pt>
                <c:pt idx="2">
                  <c:v>151.6</c:v>
                </c:pt>
                <c:pt idx="3">
                  <c:v>143.5</c:v>
                </c:pt>
                <c:pt idx="4">
                  <c:v>172.6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09-4FE9-B6CE-D70562DCE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159.69999999999999</c:v>
                </c:pt>
                <c:pt idx="1">
                  <c:v>159.6</c:v>
                </c:pt>
                <c:pt idx="2">
                  <c:v>128.5</c:v>
                </c:pt>
                <c:pt idx="3">
                  <c:v>138.1</c:v>
                </c:pt>
                <c:pt idx="4">
                  <c:v>152.4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9-4FE9-B6CE-D70562DCE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71</c:v>
                </c:pt>
                <c:pt idx="1">
                  <c:v>52</c:v>
                </c:pt>
                <c:pt idx="2">
                  <c:v>58</c:v>
                </c:pt>
                <c:pt idx="3">
                  <c:v>53.9</c:v>
                </c:pt>
                <c:pt idx="4">
                  <c:v>65.5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384-B2F8-31326318C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33.700000000000003</c:v>
                </c:pt>
                <c:pt idx="1">
                  <c:v>28.9</c:v>
                </c:pt>
                <c:pt idx="2">
                  <c:v>-56.4</c:v>
                </c:pt>
                <c:pt idx="3">
                  <c:v>16.899999999999999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55-4384-B2F8-31326318C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33635</c:v>
                </c:pt>
                <c:pt idx="1">
                  <c:v>19022</c:v>
                </c:pt>
                <c:pt idx="2">
                  <c:v>22670</c:v>
                </c:pt>
                <c:pt idx="3">
                  <c:v>19011</c:v>
                </c:pt>
                <c:pt idx="4">
                  <c:v>28807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7-48F4-A6AF-BDFE198D1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6546</c:v>
                </c:pt>
                <c:pt idx="1">
                  <c:v>8262</c:v>
                </c:pt>
                <c:pt idx="2">
                  <c:v>1059</c:v>
                </c:pt>
                <c:pt idx="3">
                  <c:v>2866</c:v>
                </c:pt>
                <c:pt idx="4">
                  <c:v>4637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57-48F4-A6AF-BDFE198D1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東京都中央区　築地川第三駐車場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公共施設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1917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123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33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62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400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無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132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339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208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238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216.7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289.7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156.5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146.80000000000001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151.6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143.5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172.6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465.2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1736.5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3200.8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274.39999999999998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972.8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9.6999999999999993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1.3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4.8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3.3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1.6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159.69999999999999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159.6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128.5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138.1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152.4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/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133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71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52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58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53.9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65.5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33635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19022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22670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19011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28807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98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13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2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33.700000000000003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28.9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-56.4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16.899999999999999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26.4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6546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8262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1059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2866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4637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134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51.7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51.5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764.6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72.599999999999994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50.4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hL4p8Uvcao0mr+lbRbkur69AJt53R4ZkWNsRsy/42YPtwzFS657uQwpF1tpLHNlTVwJWdQsGWSMn7QjNmKkjeg==" saltValue="RbV7Ez0D2vkjr7BiCKHubQ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101</v>
      </c>
      <c r="AL5" s="47" t="s">
        <v>91</v>
      </c>
      <c r="AM5" s="47" t="s">
        <v>102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103</v>
      </c>
      <c r="AX5" s="47" t="s">
        <v>102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100</v>
      </c>
      <c r="BG5" s="47" t="s">
        <v>90</v>
      </c>
      <c r="BH5" s="47" t="s">
        <v>91</v>
      </c>
      <c r="BI5" s="47" t="s">
        <v>102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90</v>
      </c>
      <c r="BS5" s="47" t="s">
        <v>91</v>
      </c>
      <c r="BT5" s="47" t="s">
        <v>104</v>
      </c>
      <c r="BU5" s="47" t="s">
        <v>105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106</v>
      </c>
      <c r="CC5" s="47" t="s">
        <v>107</v>
      </c>
      <c r="CD5" s="47" t="s">
        <v>91</v>
      </c>
      <c r="CE5" s="47" t="s">
        <v>102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101</v>
      </c>
      <c r="CQ5" s="47" t="s">
        <v>91</v>
      </c>
      <c r="CR5" s="47" t="s">
        <v>102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103</v>
      </c>
      <c r="DC5" s="47" t="s">
        <v>104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103</v>
      </c>
      <c r="DN5" s="47" t="s">
        <v>104</v>
      </c>
      <c r="DO5" s="47" t="s">
        <v>108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109</v>
      </c>
      <c r="B6" s="48">
        <f>B8</f>
        <v>2022</v>
      </c>
      <c r="C6" s="48">
        <f t="shared" ref="C6:X6" si="1">C8</f>
        <v>131024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5</v>
      </c>
      <c r="H6" s="48" t="str">
        <f>SUBSTITUTE(H8,"　","")</f>
        <v>東京都中央区</v>
      </c>
      <c r="I6" s="48" t="str">
        <f t="shared" si="1"/>
        <v>築地川第三駐車場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33</v>
      </c>
      <c r="S6" s="50" t="str">
        <f t="shared" si="1"/>
        <v>公共施設</v>
      </c>
      <c r="T6" s="50" t="str">
        <f t="shared" si="1"/>
        <v>無</v>
      </c>
      <c r="U6" s="51">
        <f t="shared" si="1"/>
        <v>1917</v>
      </c>
      <c r="V6" s="51">
        <f t="shared" si="1"/>
        <v>62</v>
      </c>
      <c r="W6" s="51">
        <f t="shared" si="1"/>
        <v>400</v>
      </c>
      <c r="X6" s="50" t="str">
        <f t="shared" si="1"/>
        <v>無</v>
      </c>
      <c r="Y6" s="52">
        <f>IF(Y8="-",NA(),Y8)</f>
        <v>339</v>
      </c>
      <c r="Z6" s="52">
        <f t="shared" ref="Z6:AH6" si="2">IF(Z8="-",NA(),Z8)</f>
        <v>208</v>
      </c>
      <c r="AA6" s="52">
        <f t="shared" si="2"/>
        <v>238</v>
      </c>
      <c r="AB6" s="52">
        <f t="shared" si="2"/>
        <v>216.7</v>
      </c>
      <c r="AC6" s="52">
        <f t="shared" si="2"/>
        <v>289.7</v>
      </c>
      <c r="AD6" s="52">
        <f t="shared" si="2"/>
        <v>465.2</v>
      </c>
      <c r="AE6" s="52">
        <f t="shared" si="2"/>
        <v>1736.5</v>
      </c>
      <c r="AF6" s="52">
        <f t="shared" si="2"/>
        <v>3200.8</v>
      </c>
      <c r="AG6" s="52">
        <f t="shared" si="2"/>
        <v>274.39999999999998</v>
      </c>
      <c r="AH6" s="52">
        <f t="shared" si="2"/>
        <v>972.8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9.6999999999999993</v>
      </c>
      <c r="AP6" s="52">
        <f t="shared" si="3"/>
        <v>1.3</v>
      </c>
      <c r="AQ6" s="52">
        <f t="shared" si="3"/>
        <v>4.8</v>
      </c>
      <c r="AR6" s="52">
        <f t="shared" si="3"/>
        <v>3.3</v>
      </c>
      <c r="AS6" s="52">
        <f t="shared" si="3"/>
        <v>1.6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14</v>
      </c>
      <c r="BA6" s="53">
        <f t="shared" si="4"/>
        <v>4</v>
      </c>
      <c r="BB6" s="53">
        <f t="shared" si="4"/>
        <v>98</v>
      </c>
      <c r="BC6" s="53">
        <f t="shared" si="4"/>
        <v>13</v>
      </c>
      <c r="BD6" s="53">
        <f t="shared" si="4"/>
        <v>2</v>
      </c>
      <c r="BE6" s="51" t="str">
        <f>IF(BE8="-","",IF(BE8="-","【-】","【"&amp;SUBSTITUTE(TEXT(BE8,"#,##0"),"-","△")&amp;"】"))</f>
        <v>【33】</v>
      </c>
      <c r="BF6" s="52">
        <f>IF(BF8="-",NA(),BF8)</f>
        <v>71</v>
      </c>
      <c r="BG6" s="52">
        <f t="shared" ref="BG6:BO6" si="5">IF(BG8="-",NA(),BG8)</f>
        <v>52</v>
      </c>
      <c r="BH6" s="52">
        <f t="shared" si="5"/>
        <v>58</v>
      </c>
      <c r="BI6" s="52">
        <f t="shared" si="5"/>
        <v>53.9</v>
      </c>
      <c r="BJ6" s="52">
        <f t="shared" si="5"/>
        <v>65.5</v>
      </c>
      <c r="BK6" s="52">
        <f t="shared" si="5"/>
        <v>33.700000000000003</v>
      </c>
      <c r="BL6" s="52">
        <f t="shared" si="5"/>
        <v>28.9</v>
      </c>
      <c r="BM6" s="52">
        <f t="shared" si="5"/>
        <v>-56.4</v>
      </c>
      <c r="BN6" s="52">
        <f t="shared" si="5"/>
        <v>16.899999999999999</v>
      </c>
      <c r="BO6" s="52">
        <f t="shared" si="5"/>
        <v>26.4</v>
      </c>
      <c r="BP6" s="49" t="str">
        <f>IF(BP8="-","",IF(BP8="-","【-】","【"&amp;SUBSTITUTE(TEXT(BP8,"#,##0.0"),"-","△")&amp;"】"))</f>
        <v>【12.8】</v>
      </c>
      <c r="BQ6" s="53">
        <f>IF(BQ8="-",NA(),BQ8)</f>
        <v>33635</v>
      </c>
      <c r="BR6" s="53">
        <f t="shared" ref="BR6:BZ6" si="6">IF(BR8="-",NA(),BR8)</f>
        <v>19022</v>
      </c>
      <c r="BS6" s="53">
        <f t="shared" si="6"/>
        <v>22670</v>
      </c>
      <c r="BT6" s="53">
        <f t="shared" si="6"/>
        <v>19011</v>
      </c>
      <c r="BU6" s="53">
        <f t="shared" si="6"/>
        <v>28807</v>
      </c>
      <c r="BV6" s="53">
        <f t="shared" si="6"/>
        <v>6546</v>
      </c>
      <c r="BW6" s="53">
        <f t="shared" si="6"/>
        <v>8262</v>
      </c>
      <c r="BX6" s="53">
        <f t="shared" si="6"/>
        <v>1059</v>
      </c>
      <c r="BY6" s="53">
        <f t="shared" si="6"/>
        <v>2866</v>
      </c>
      <c r="BZ6" s="53">
        <f t="shared" si="6"/>
        <v>4637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110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111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51.7</v>
      </c>
      <c r="DF6" s="52">
        <f t="shared" si="8"/>
        <v>51.5</v>
      </c>
      <c r="DG6" s="52">
        <f t="shared" si="8"/>
        <v>764.6</v>
      </c>
      <c r="DH6" s="52">
        <f t="shared" si="8"/>
        <v>72.599999999999994</v>
      </c>
      <c r="DI6" s="52">
        <f t="shared" si="8"/>
        <v>50.4</v>
      </c>
      <c r="DJ6" s="49" t="str">
        <f>IF(DJ8="-","",IF(DJ8="-","【-】","【"&amp;SUBSTITUTE(TEXT(DJ8,"#,##0.0"),"-","△")&amp;"】"))</f>
        <v>【72.2】</v>
      </c>
      <c r="DK6" s="52">
        <f>IF(DK8="-",NA(),DK8)</f>
        <v>156.5</v>
      </c>
      <c r="DL6" s="52">
        <f t="shared" ref="DL6:DT6" si="9">IF(DL8="-",NA(),DL8)</f>
        <v>146.80000000000001</v>
      </c>
      <c r="DM6" s="52">
        <f t="shared" si="9"/>
        <v>151.6</v>
      </c>
      <c r="DN6" s="52">
        <f t="shared" si="9"/>
        <v>143.5</v>
      </c>
      <c r="DO6" s="52">
        <f t="shared" si="9"/>
        <v>172.6</v>
      </c>
      <c r="DP6" s="52">
        <f t="shared" si="9"/>
        <v>159.69999999999999</v>
      </c>
      <c r="DQ6" s="52">
        <f t="shared" si="9"/>
        <v>159.6</v>
      </c>
      <c r="DR6" s="52">
        <f t="shared" si="9"/>
        <v>128.5</v>
      </c>
      <c r="DS6" s="52">
        <f t="shared" si="9"/>
        <v>138.1</v>
      </c>
      <c r="DT6" s="52">
        <f t="shared" si="9"/>
        <v>152.4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2">
      <c r="A7" s="37" t="s">
        <v>112</v>
      </c>
      <c r="B7" s="48">
        <f t="shared" ref="B7:X7" si="10">B8</f>
        <v>2022</v>
      </c>
      <c r="C7" s="48">
        <f t="shared" si="10"/>
        <v>131024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5</v>
      </c>
      <c r="H7" s="48" t="str">
        <f t="shared" si="10"/>
        <v>東京都　中央区</v>
      </c>
      <c r="I7" s="48" t="str">
        <f t="shared" si="10"/>
        <v>築地川第三駐車場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33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1917</v>
      </c>
      <c r="V7" s="51">
        <f t="shared" si="10"/>
        <v>62</v>
      </c>
      <c r="W7" s="51">
        <f t="shared" si="10"/>
        <v>400</v>
      </c>
      <c r="X7" s="50" t="str">
        <f t="shared" si="10"/>
        <v>無</v>
      </c>
      <c r="Y7" s="52">
        <f>Y8</f>
        <v>339</v>
      </c>
      <c r="Z7" s="52">
        <f t="shared" ref="Z7:AH7" si="11">Z8</f>
        <v>208</v>
      </c>
      <c r="AA7" s="52">
        <f t="shared" si="11"/>
        <v>238</v>
      </c>
      <c r="AB7" s="52">
        <f t="shared" si="11"/>
        <v>216.7</v>
      </c>
      <c r="AC7" s="52">
        <f t="shared" si="11"/>
        <v>289.7</v>
      </c>
      <c r="AD7" s="52">
        <f t="shared" si="11"/>
        <v>465.2</v>
      </c>
      <c r="AE7" s="52">
        <f t="shared" si="11"/>
        <v>1736.5</v>
      </c>
      <c r="AF7" s="52">
        <f t="shared" si="11"/>
        <v>3200.8</v>
      </c>
      <c r="AG7" s="52">
        <f t="shared" si="11"/>
        <v>274.39999999999998</v>
      </c>
      <c r="AH7" s="52">
        <f t="shared" si="11"/>
        <v>972.8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9.6999999999999993</v>
      </c>
      <c r="AP7" s="52">
        <f t="shared" si="12"/>
        <v>1.3</v>
      </c>
      <c r="AQ7" s="52">
        <f t="shared" si="12"/>
        <v>4.8</v>
      </c>
      <c r="AR7" s="52">
        <f t="shared" si="12"/>
        <v>3.3</v>
      </c>
      <c r="AS7" s="52">
        <f t="shared" si="12"/>
        <v>1.6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14</v>
      </c>
      <c r="BA7" s="53">
        <f t="shared" si="13"/>
        <v>4</v>
      </c>
      <c r="BB7" s="53">
        <f t="shared" si="13"/>
        <v>98</v>
      </c>
      <c r="BC7" s="53">
        <f t="shared" si="13"/>
        <v>13</v>
      </c>
      <c r="BD7" s="53">
        <f t="shared" si="13"/>
        <v>2</v>
      </c>
      <c r="BE7" s="51"/>
      <c r="BF7" s="52">
        <f>BF8</f>
        <v>71</v>
      </c>
      <c r="BG7" s="52">
        <f t="shared" ref="BG7:BO7" si="14">BG8</f>
        <v>52</v>
      </c>
      <c r="BH7" s="52">
        <f t="shared" si="14"/>
        <v>58</v>
      </c>
      <c r="BI7" s="52">
        <f t="shared" si="14"/>
        <v>53.9</v>
      </c>
      <c r="BJ7" s="52">
        <f t="shared" si="14"/>
        <v>65.5</v>
      </c>
      <c r="BK7" s="52">
        <f t="shared" si="14"/>
        <v>33.700000000000003</v>
      </c>
      <c r="BL7" s="52">
        <f t="shared" si="14"/>
        <v>28.9</v>
      </c>
      <c r="BM7" s="52">
        <f t="shared" si="14"/>
        <v>-56.4</v>
      </c>
      <c r="BN7" s="52">
        <f t="shared" si="14"/>
        <v>16.899999999999999</v>
      </c>
      <c r="BO7" s="52">
        <f t="shared" si="14"/>
        <v>26.4</v>
      </c>
      <c r="BP7" s="49"/>
      <c r="BQ7" s="53">
        <f>BQ8</f>
        <v>33635</v>
      </c>
      <c r="BR7" s="53">
        <f t="shared" ref="BR7:BZ7" si="15">BR8</f>
        <v>19022</v>
      </c>
      <c r="BS7" s="53">
        <f t="shared" si="15"/>
        <v>22670</v>
      </c>
      <c r="BT7" s="53">
        <f t="shared" si="15"/>
        <v>19011</v>
      </c>
      <c r="BU7" s="53">
        <f t="shared" si="15"/>
        <v>28807</v>
      </c>
      <c r="BV7" s="53">
        <f t="shared" si="15"/>
        <v>6546</v>
      </c>
      <c r="BW7" s="53">
        <f t="shared" si="15"/>
        <v>8262</v>
      </c>
      <c r="BX7" s="53">
        <f t="shared" si="15"/>
        <v>1059</v>
      </c>
      <c r="BY7" s="53">
        <f t="shared" si="15"/>
        <v>2866</v>
      </c>
      <c r="BZ7" s="53">
        <f t="shared" si="15"/>
        <v>4637</v>
      </c>
      <c r="CA7" s="51"/>
      <c r="CB7" s="52" t="s">
        <v>113</v>
      </c>
      <c r="CC7" s="52" t="s">
        <v>113</v>
      </c>
      <c r="CD7" s="52" t="s">
        <v>113</v>
      </c>
      <c r="CE7" s="52" t="s">
        <v>113</v>
      </c>
      <c r="CF7" s="52" t="s">
        <v>113</v>
      </c>
      <c r="CG7" s="52" t="s">
        <v>113</v>
      </c>
      <c r="CH7" s="52" t="s">
        <v>113</v>
      </c>
      <c r="CI7" s="52" t="s">
        <v>113</v>
      </c>
      <c r="CJ7" s="52" t="s">
        <v>113</v>
      </c>
      <c r="CK7" s="52" t="s">
        <v>114</v>
      </c>
      <c r="CL7" s="49"/>
      <c r="CM7" s="51">
        <f>CM8</f>
        <v>0</v>
      </c>
      <c r="CN7" s="51">
        <f>CN8</f>
        <v>0</v>
      </c>
      <c r="CO7" s="52" t="s">
        <v>113</v>
      </c>
      <c r="CP7" s="52" t="s">
        <v>113</v>
      </c>
      <c r="CQ7" s="52" t="s">
        <v>113</v>
      </c>
      <c r="CR7" s="52" t="s">
        <v>113</v>
      </c>
      <c r="CS7" s="52" t="s">
        <v>113</v>
      </c>
      <c r="CT7" s="52" t="s">
        <v>113</v>
      </c>
      <c r="CU7" s="52" t="s">
        <v>113</v>
      </c>
      <c r="CV7" s="52" t="s">
        <v>113</v>
      </c>
      <c r="CW7" s="52" t="s">
        <v>113</v>
      </c>
      <c r="CX7" s="52" t="s">
        <v>110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51.7</v>
      </c>
      <c r="DF7" s="52">
        <f t="shared" si="16"/>
        <v>51.5</v>
      </c>
      <c r="DG7" s="52">
        <f t="shared" si="16"/>
        <v>764.6</v>
      </c>
      <c r="DH7" s="52">
        <f t="shared" si="16"/>
        <v>72.599999999999994</v>
      </c>
      <c r="DI7" s="52">
        <f t="shared" si="16"/>
        <v>50.4</v>
      </c>
      <c r="DJ7" s="49"/>
      <c r="DK7" s="52">
        <f>DK8</f>
        <v>156.5</v>
      </c>
      <c r="DL7" s="52">
        <f t="shared" ref="DL7:DT7" si="17">DL8</f>
        <v>146.80000000000001</v>
      </c>
      <c r="DM7" s="52">
        <f t="shared" si="17"/>
        <v>151.6</v>
      </c>
      <c r="DN7" s="52">
        <f t="shared" si="17"/>
        <v>143.5</v>
      </c>
      <c r="DO7" s="52">
        <f t="shared" si="17"/>
        <v>172.6</v>
      </c>
      <c r="DP7" s="52">
        <f t="shared" si="17"/>
        <v>159.69999999999999</v>
      </c>
      <c r="DQ7" s="52">
        <f t="shared" si="17"/>
        <v>159.6</v>
      </c>
      <c r="DR7" s="52">
        <f t="shared" si="17"/>
        <v>128.5</v>
      </c>
      <c r="DS7" s="52">
        <f t="shared" si="17"/>
        <v>138.1</v>
      </c>
      <c r="DT7" s="52">
        <f t="shared" si="17"/>
        <v>152.4</v>
      </c>
      <c r="DU7" s="49"/>
    </row>
    <row r="8" spans="1:125" s="54" customFormat="1" x14ac:dyDescent="0.2">
      <c r="A8" s="37"/>
      <c r="B8" s="55">
        <v>2022</v>
      </c>
      <c r="C8" s="55">
        <v>131024</v>
      </c>
      <c r="D8" s="55">
        <v>47</v>
      </c>
      <c r="E8" s="55">
        <v>14</v>
      </c>
      <c r="F8" s="55">
        <v>0</v>
      </c>
      <c r="G8" s="55">
        <v>5</v>
      </c>
      <c r="H8" s="55" t="s">
        <v>115</v>
      </c>
      <c r="I8" s="55" t="s">
        <v>116</v>
      </c>
      <c r="J8" s="55" t="s">
        <v>117</v>
      </c>
      <c r="K8" s="55" t="s">
        <v>118</v>
      </c>
      <c r="L8" s="55" t="s">
        <v>119</v>
      </c>
      <c r="M8" s="55" t="s">
        <v>120</v>
      </c>
      <c r="N8" s="55" t="s">
        <v>121</v>
      </c>
      <c r="O8" s="56" t="s">
        <v>122</v>
      </c>
      <c r="P8" s="57" t="s">
        <v>123</v>
      </c>
      <c r="Q8" s="57" t="s">
        <v>124</v>
      </c>
      <c r="R8" s="58">
        <v>33</v>
      </c>
      <c r="S8" s="57" t="s">
        <v>125</v>
      </c>
      <c r="T8" s="57" t="s">
        <v>126</v>
      </c>
      <c r="U8" s="58">
        <v>1917</v>
      </c>
      <c r="V8" s="58">
        <v>62</v>
      </c>
      <c r="W8" s="58">
        <v>400</v>
      </c>
      <c r="X8" s="57" t="s">
        <v>126</v>
      </c>
      <c r="Y8" s="59">
        <v>339</v>
      </c>
      <c r="Z8" s="59">
        <v>208</v>
      </c>
      <c r="AA8" s="59">
        <v>238</v>
      </c>
      <c r="AB8" s="59">
        <v>216.7</v>
      </c>
      <c r="AC8" s="59">
        <v>289.7</v>
      </c>
      <c r="AD8" s="59">
        <v>465.2</v>
      </c>
      <c r="AE8" s="59">
        <v>1736.5</v>
      </c>
      <c r="AF8" s="59">
        <v>3200.8</v>
      </c>
      <c r="AG8" s="59">
        <v>274.39999999999998</v>
      </c>
      <c r="AH8" s="59">
        <v>972.8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9.6999999999999993</v>
      </c>
      <c r="AP8" s="59">
        <v>1.3</v>
      </c>
      <c r="AQ8" s="59">
        <v>4.8</v>
      </c>
      <c r="AR8" s="59">
        <v>3.3</v>
      </c>
      <c r="AS8" s="59">
        <v>1.6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14</v>
      </c>
      <c r="BA8" s="60">
        <v>4</v>
      </c>
      <c r="BB8" s="60">
        <v>98</v>
      </c>
      <c r="BC8" s="60">
        <v>13</v>
      </c>
      <c r="BD8" s="60">
        <v>2</v>
      </c>
      <c r="BE8" s="60">
        <v>33</v>
      </c>
      <c r="BF8" s="59">
        <v>71</v>
      </c>
      <c r="BG8" s="59">
        <v>52</v>
      </c>
      <c r="BH8" s="59">
        <v>58</v>
      </c>
      <c r="BI8" s="59">
        <v>53.9</v>
      </c>
      <c r="BJ8" s="59">
        <v>65.5</v>
      </c>
      <c r="BK8" s="59">
        <v>33.700000000000003</v>
      </c>
      <c r="BL8" s="59">
        <v>28.9</v>
      </c>
      <c r="BM8" s="59">
        <v>-56.4</v>
      </c>
      <c r="BN8" s="59">
        <v>16.899999999999999</v>
      </c>
      <c r="BO8" s="59">
        <v>26.4</v>
      </c>
      <c r="BP8" s="56">
        <v>12.8</v>
      </c>
      <c r="BQ8" s="60">
        <v>33635</v>
      </c>
      <c r="BR8" s="60">
        <v>19022</v>
      </c>
      <c r="BS8" s="60">
        <v>22670</v>
      </c>
      <c r="BT8" s="61">
        <v>19011</v>
      </c>
      <c r="BU8" s="61">
        <v>28807</v>
      </c>
      <c r="BV8" s="60">
        <v>6546</v>
      </c>
      <c r="BW8" s="60">
        <v>8262</v>
      </c>
      <c r="BX8" s="60">
        <v>1059</v>
      </c>
      <c r="BY8" s="60">
        <v>2866</v>
      </c>
      <c r="BZ8" s="60">
        <v>4637</v>
      </c>
      <c r="CA8" s="58">
        <v>10556</v>
      </c>
      <c r="CB8" s="59" t="s">
        <v>119</v>
      </c>
      <c r="CC8" s="59" t="s">
        <v>119</v>
      </c>
      <c r="CD8" s="59" t="s">
        <v>119</v>
      </c>
      <c r="CE8" s="59" t="s">
        <v>119</v>
      </c>
      <c r="CF8" s="59" t="s">
        <v>119</v>
      </c>
      <c r="CG8" s="59" t="s">
        <v>119</v>
      </c>
      <c r="CH8" s="59" t="s">
        <v>119</v>
      </c>
      <c r="CI8" s="59" t="s">
        <v>119</v>
      </c>
      <c r="CJ8" s="59" t="s">
        <v>119</v>
      </c>
      <c r="CK8" s="59" t="s">
        <v>119</v>
      </c>
      <c r="CL8" s="56" t="s">
        <v>119</v>
      </c>
      <c r="CM8" s="58">
        <v>0</v>
      </c>
      <c r="CN8" s="58">
        <v>0</v>
      </c>
      <c r="CO8" s="59" t="s">
        <v>119</v>
      </c>
      <c r="CP8" s="59" t="s">
        <v>119</v>
      </c>
      <c r="CQ8" s="59" t="s">
        <v>119</v>
      </c>
      <c r="CR8" s="59" t="s">
        <v>119</v>
      </c>
      <c r="CS8" s="59" t="s">
        <v>119</v>
      </c>
      <c r="CT8" s="59" t="s">
        <v>119</v>
      </c>
      <c r="CU8" s="59" t="s">
        <v>119</v>
      </c>
      <c r="CV8" s="59" t="s">
        <v>119</v>
      </c>
      <c r="CW8" s="59" t="s">
        <v>119</v>
      </c>
      <c r="CX8" s="59" t="s">
        <v>119</v>
      </c>
      <c r="CY8" s="56" t="s">
        <v>119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51.7</v>
      </c>
      <c r="DF8" s="59">
        <v>51.5</v>
      </c>
      <c r="DG8" s="59">
        <v>764.6</v>
      </c>
      <c r="DH8" s="59">
        <v>72.599999999999994</v>
      </c>
      <c r="DI8" s="59">
        <v>50.4</v>
      </c>
      <c r="DJ8" s="56">
        <v>72.2</v>
      </c>
      <c r="DK8" s="59">
        <v>156.5</v>
      </c>
      <c r="DL8" s="59">
        <v>146.80000000000001</v>
      </c>
      <c r="DM8" s="59">
        <v>151.6</v>
      </c>
      <c r="DN8" s="59">
        <v>143.5</v>
      </c>
      <c r="DO8" s="59">
        <v>172.6</v>
      </c>
      <c r="DP8" s="59">
        <v>159.69999999999999</v>
      </c>
      <c r="DQ8" s="59">
        <v>159.6</v>
      </c>
      <c r="DR8" s="59">
        <v>128.5</v>
      </c>
      <c r="DS8" s="59">
        <v>138.1</v>
      </c>
      <c r="DT8" s="59">
        <v>152.4</v>
      </c>
      <c r="DU8" s="56">
        <v>201.6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127</v>
      </c>
      <c r="C10" s="64" t="s">
        <v>128</v>
      </c>
      <c r="D10" s="64" t="s">
        <v>129</v>
      </c>
      <c r="E10" s="64" t="s">
        <v>130</v>
      </c>
      <c r="F10" s="64" t="s">
        <v>131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東京都</cp:lastModifiedBy>
  <dcterms:created xsi:type="dcterms:W3CDTF">2024-01-11T00:09:02Z</dcterms:created>
  <dcterms:modified xsi:type="dcterms:W3CDTF">2024-02-01T00:40:18Z</dcterms:modified>
  <cp:category/>
</cp:coreProperties>
</file>