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4年度\33_財政状況資料集の作成【3.19までに完成】\03_市町村からの提出★★★\10 小金井市□△▲○●\"/>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データシート" sheetId="9" state="hidden" r:id="rId14"/>
  </sheets>
  <externalReferences>
    <externalReference r:id="rId15"/>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BE34" i="10"/>
  <c r="U34" i="10"/>
  <c r="U35" i="10" s="1"/>
  <c r="U36" i="10" s="1"/>
  <c r="C34" i="10"/>
  <c r="AM34" i="10" l="1"/>
  <c r="BW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BW38" i="10" s="1"/>
  <c r="BW39" i="10" s="1"/>
  <c r="BW40" i="10" s="1"/>
  <c r="BW41" i="10" s="1"/>
  <c r="BW42" i="10" s="1"/>
  <c r="BW43" i="10" s="1"/>
  <c r="CO34" i="10"/>
  <c r="CO35" i="10" s="1"/>
</calcChain>
</file>

<file path=xl/sharedStrings.xml><?xml version="1.0" encoding="utf-8"?>
<sst xmlns="http://schemas.openxmlformats.org/spreadsheetml/2006/main" count="1100" uniqueCount="580">
  <si>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</si>
  <si>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</si>
  <si>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</si>
  <si>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</si>
  <si>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</si>
  <si>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</si>
  <si>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</si>
  <si>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</si>
  <si>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</si>
  <si>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</si>
  <si>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</si>
  <si>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</si>
  <si>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</si>
  <si>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</si>
  <si>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</si>
  <si>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</si>
  <si>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</si>
  <si>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</si>
  <si>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</si>
  <si>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</si>
  <si>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</si>
  <si>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</si>
  <si>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</si>
  <si>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</si>
  <si>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</si>
  <si>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</si>
  <si>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</si>
  <si>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</si>
  <si>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</si>
  <si>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</si>
  <si>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</si>
  <si>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</si>
  <si>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</si>
  <si>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</si>
  <si>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</si>
  <si>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</si>
  <si>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</si>
  <si>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</si>
  <si>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</si>
  <si>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</si>
  <si>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</si>
  <si>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</si>
  <si>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</si>
  <si>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</si>
  <si>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</si>
  <si>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</si>
  <si>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</si>
  <si>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</si>
  <si>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</si>
  <si>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</si>
  <si>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</si>
  <si>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</si>
  <si>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</si>
  <si>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</si>
  <si>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</si>
  <si>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</si>
  <si>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</si>
  <si>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</si>
  <si>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</si>
  <si>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</si>
  <si>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</si>
  <si>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</si>
  <si>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</si>
  <si>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</si>
  <si>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</si>
  <si>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</si>
  <si>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</si>
  <si>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</si>
  <si>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</si>
  <si>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</si>
  <si>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</si>
  <si>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</si>
  <si>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</si>
  <si>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</si>
  <si>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</si>
  <si>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</si>
  <si>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</si>
  <si>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</si>
  <si>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</si>
  <si>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</si>
  <si>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</si>
  <si>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</si>
  <si>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</si>
  <si>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</si>
  <si>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</si>
  <si>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</si>
  <si>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</si>
  <si>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</si>
  <si>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</si>
  <si>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</si>
  <si>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</si>
  <si>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</si>
  <si>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</si>
  <si>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</si>
  <si>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</si>
  <si>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</si>
  <si>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</si>
  <si>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</si>
  <si>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</si>
  <si>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小金井市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</si>
  <si>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</si>
  <si>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</si>
  <si>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</si>
  <si>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</si>
  <si>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</si>
  <si>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</si>
  <si>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</si>
  <si>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</si>
  <si>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</si>
  <si>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</si>
  <si>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</si>
  <si>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</si>
  <si>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</si>
  <si>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</si>
  <si>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</si>
  <si>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</si>
  <si>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</si>
  <si>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</si>
  <si>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</si>
  <si>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</si>
  <si>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</si>
  <si>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</si>
  <si>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</si>
  <si>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</si>
  <si>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</si>
  <si>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</si>
  <si>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</si>
  <si>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</si>
  <si>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</si>
  <si>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</si>
  <si>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</si>
  <si>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</si>
  <si>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</si>
  <si>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</si>
  <si>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</si>
  <si>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</si>
  <si>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</si>
  <si>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</si>
  <si>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</si>
  <si>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</si>
  <si>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</si>
  <si>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</si>
  <si>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</si>
  <si>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</si>
  <si>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</si>
  <si>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</si>
  <si>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</si>
  <si>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</si>
  <si>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</si>
  <si>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</si>
  <si>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</si>
  <si>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</si>
  <si>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</si>
  <si>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</si>
  <si>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</si>
  <si>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</si>
  <si>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</si>
  <si>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</si>
  <si>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</si>
  <si>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</si>
  <si>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</si>
  <si>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</si>
  <si>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</si>
  <si>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</si>
  <si>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</si>
  <si>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</si>
  <si>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</si>
  <si>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</si>
  <si>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</si>
  <si>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</si>
  <si>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</si>
  <si>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</si>
  <si>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</si>
  <si>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</si>
  <si>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</si>
  <si>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</si>
  <si>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</si>
  <si>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</si>
  <si>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</si>
  <si>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</si>
  <si>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</si>
  <si>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</si>
  <si>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</si>
  <si>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</si>
  <si>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</si>
  <si>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</si>
  <si>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</si>
  <si>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</si>
  <si>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</si>
  <si>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</si>
  <si>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</si>
  <si>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</si>
  <si>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</si>
  <si>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</si>
  <si>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</si>
  <si>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</si>
  <si>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</si>
  <si>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</si>
  <si>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</si>
  <si>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</si>
  <si>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</si>
  <si>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</si>
  <si>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</si>
  <si>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</si>
  <si>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</si>
  <si>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</si>
  <si>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</si>
  <si>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</si>
  <si>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</si>
  <si>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</si>
  <si>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</si>
  <si>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</si>
  <si>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</si>
  <si>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</si>
  <si>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</si>
  <si>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</si>
  <si>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東京都小金井市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</si>
  <si>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</si>
  <si>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</si>
  <si>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</si>
  <si>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</si>
  <si>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</si>
  <si>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</si>
  <si>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</si>
  <si>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</si>
  <si>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</si>
  <si>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</si>
  <si>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</si>
  <si>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</si>
  <si>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</si>
  <si>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</si>
  <si>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</si>
  <si>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</si>
  <si>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</si>
  <si>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</si>
  <si>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</si>
  <si>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</si>
  <si>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</si>
  <si>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</si>
  <si>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</si>
  <si>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</si>
  <si>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</si>
  <si>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</si>
  <si>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</si>
  <si>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</si>
  <si>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</si>
  <si>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</si>
  <si>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</si>
  <si>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</si>
  <si>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</si>
  <si>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</si>
  <si>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</si>
  <si>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</si>
  <si>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</si>
  <si>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</si>
  <si>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</si>
  <si>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</si>
  <si>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</si>
  <si>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</si>
  <si>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</si>
  <si>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</si>
  <si>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</si>
  <si>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</si>
  <si>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</si>
  <si>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</si>
  <si>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</si>
  <si>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</si>
  <si>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</si>
  <si>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</si>
  <si>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</si>
  <si>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</si>
  <si>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</si>
  <si>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</si>
  <si>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</si>
  <si>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</si>
  <si>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</si>
  <si>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</si>
  <si>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</si>
  <si>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</si>
  <si>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</si>
  <si>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</si>
  <si>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</si>
  <si>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</si>
  <si>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</si>
  <si>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</si>
  <si>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</si>
  <si>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</si>
  <si>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</si>
  <si>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</si>
  <si>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</si>
  <si>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</si>
  <si>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</si>
  <si>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</si>
  <si>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</si>
  <si>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</si>
  <si>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</si>
  <si>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</si>
  <si>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</si>
  <si>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</si>
  <si>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</si>
  <si>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</si>
  <si>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</si>
  <si>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</si>
  <si>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</si>
  <si>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</si>
  <si>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</si>
  <si>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</si>
  <si>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</si>
  <si>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</si>
  <si>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</si>
  <si>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</si>
  <si>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</si>
  <si>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</si>
  <si>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</si>
  <si>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</si>
  <si>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</si>
  <si>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</si>
  <si>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</si>
  <si>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</si>
  <si>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</si>
  <si>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</si>
  <si>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</si>
  <si>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</si>
  <si>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</si>
  <si>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</si>
  <si>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</si>
  <si>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</si>
  <si>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</si>
  <si>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</si>
  <si>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</si>
  <si>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</si>
  <si>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</si>
  <si>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</si>
  <si>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</si>
  <si>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</si>
  <si>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</si>
  <si>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</si>
  <si>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</si>
  <si>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</si>
  <si>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</si>
  <si>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</si>
  <si>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</si>
  <si>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</si>
  <si>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</si>
  <si>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</si>
  <si>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</si>
  <si>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</si>
  <si>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</si>
  <si>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</si>
  <si>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</si>
  <si>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</si>
  <si>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</si>
  <si>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</si>
  <si>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</si>
  <si>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</si>
  <si>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</si>
  <si>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</si>
  <si>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</si>
  <si>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</si>
  <si>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</si>
  <si>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</si>
  <si>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</si>
  <si>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</si>
  <si>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</si>
  <si>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</si>
  <si>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</si>
  <si>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</si>
  <si>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</si>
  <si>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</si>
  <si>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東京都小金井市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</si>
  <si>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</si>
  <si>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</si>
  <si>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</si>
  <si>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</si>
  <si>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</si>
  <si>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</si>
  <si>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</si>
  <si>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</si>
  <si>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</si>
  <si>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</si>
  <si>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</si>
  <si>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</si>
  <si>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</si>
  <si>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</si>
  <si>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</si>
  <si>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</si>
  <si>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</si>
  <si>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</si>
  <si>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</si>
  <si>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</si>
  <si>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</si>
  <si>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</si>
  <si>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</si>
  <si>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</si>
  <si>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</si>
  <si>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</si>
  <si>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</si>
  <si>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</si>
  <si>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</si>
  <si>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</si>
  <si>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</si>
  <si>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</si>
  <si>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</si>
  <si>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</si>
  <si>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</si>
  <si>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</si>
  <si>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</si>
  <si>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</si>
  <si>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</si>
  <si>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</si>
  <si>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</si>
  <si>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</si>
  <si>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</si>
  <si>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</si>
  <si>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</si>
  <si>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</si>
  <si>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</si>
  <si>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</si>
  <si>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</si>
  <si>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</si>
  <si>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</si>
  <si>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</si>
  <si>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</si>
  <si>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</si>
  <si>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</si>
  <si>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</si>
  <si>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</si>
  <si>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</si>
  <si>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</si>
  <si>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</si>
  <si>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</si>
  <si>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</si>
  <si>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</si>
  <si>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</si>
  <si>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</si>
  <si>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</si>
  <si>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</si>
  <si>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</si>
  <si>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</si>
  <si>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</si>
  <si>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</si>
  <si>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</si>
  <si>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</si>
  <si>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</si>
  <si>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</si>
  <si>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</si>
  <si>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</si>
  <si>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</si>
  <si>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</si>
  <si>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</si>
  <si>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</si>
  <si>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</si>
  <si>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</si>
  <si>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</si>
  <si>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</si>
  <si>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</si>
  <si>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</si>
  <si>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</si>
  <si>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</si>
  <si>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</si>
  <si>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</si>
  <si>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</si>
  <si>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</si>
  <si>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</si>
  <si>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</si>
  <si>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</si>
  <si>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</si>
  <si>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</si>
  <si>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</si>
  <si>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</si>
  <si>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</si>
  <si>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</si>
  <si>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</si>
  <si>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</si>
  <si>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</si>
  <si>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</si>
  <si>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</si>
  <si>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</si>
  <si>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</si>
  <si>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</si>
  <si>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</si>
  <si>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</si>
  <si>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</si>
  <si>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</si>
  <si>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</si>
  <si>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</si>
  <si>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</si>
  <si>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</si>
  <si>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</si>
  <si>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</si>
  <si>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</si>
  <si>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</si>
  <si>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</si>
  <si>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</si>
  <si>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</si>
  <si>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</si>
  <si>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</si>
  <si>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</si>
  <si>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</si>
  <si>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</si>
  <si>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</si>
  <si>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</si>
  <si>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</si>
  <si>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</si>
  <si>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</si>
  <si>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</si>
  <si>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</si>
  <si>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</si>
  <si>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</si>
  <si>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</si>
  <si>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</si>
  <si>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</si>
  <si>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</si>
  <si>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</si>
  <si>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</si>
  <si>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</si>
  <si>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</si>
  <si>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</si>
  <si>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</si>
  <si>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</si>
  <si>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</si>
  <si>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</si>
  <si>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</si>
  <si>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</si>
  <si>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</si>
  <si>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</si>
  <si>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</si>
  <si>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</si>
  <si>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</si>
  <si>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</si>
  <si>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</si>
  <si>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</si>
  <si>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</si>
  <si>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</si>
  <si>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</si>
  <si>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</si>
  <si>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</si>
  <si>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</si>
  <si>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</si>
  <si>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</si>
  <si>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</si>
  <si>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</si>
  <si>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</si>
  <si>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</si>
  <si>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</si>
  <si>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</si>
  <si>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</si>
  <si>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1.01</t>
  </si>
  <si>
    <t>一般会計</t>
  </si>
  <si>
    <t>下水道事業会計</t>
  </si>
  <si>
    <t>国民健康保険特別会計</t>
  </si>
  <si>
    <t>介護保険特別会計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</si>
  <si>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</si>
  <si>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</si>
  <si>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</si>
  <si>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</si>
  <si>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</si>
  <si>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</si>
  <si>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</si>
  <si>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</si>
  <si>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</si>
  <si>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東京たま広域資源循環組合</t>
    <rPh sb="0" eb="2">
      <t>トウキョウ</t>
    </rPh>
    <rPh sb="4" eb="6">
      <t>コウイキ</t>
    </rPh>
    <rPh sb="6" eb="8">
      <t>シゲン</t>
    </rPh>
    <rPh sb="8" eb="10">
      <t>ジュンカン</t>
    </rPh>
    <rPh sb="10" eb="12">
      <t>クミアイ</t>
    </rPh>
    <phoneticPr fontId="2"/>
  </si>
  <si>
    <t>湖南衛生組合</t>
    <rPh sb="0" eb="2">
      <t>コナン</t>
    </rPh>
    <rPh sb="2" eb="4">
      <t>エイセイ</t>
    </rPh>
    <rPh sb="4" eb="6">
      <t>クミアイ</t>
    </rPh>
    <phoneticPr fontId="2"/>
  </si>
  <si>
    <t>東京都十一市競輪事業組合</t>
    <rPh sb="0" eb="3">
      <t>トウキョウト</t>
    </rPh>
    <rPh sb="3" eb="5">
      <t>ジュウイチ</t>
    </rPh>
    <rPh sb="5" eb="6">
      <t>シ</t>
    </rPh>
    <rPh sb="6" eb="8">
      <t>ケイリン</t>
    </rPh>
    <rPh sb="8" eb="10">
      <t>ジギョウ</t>
    </rPh>
    <rPh sb="10" eb="12">
      <t>クミアイ</t>
    </rPh>
    <phoneticPr fontId="2"/>
  </si>
  <si>
    <t>東京都六市競艇事業組合</t>
    <rPh sb="0" eb="3">
      <t>トウキョウト</t>
    </rPh>
    <rPh sb="3" eb="4">
      <t>ロク</t>
    </rPh>
    <rPh sb="4" eb="5">
      <t>シ</t>
    </rPh>
    <rPh sb="5" eb="7">
      <t>キョウテイ</t>
    </rPh>
    <rPh sb="7" eb="9">
      <t>ジギョウ</t>
    </rPh>
    <rPh sb="9" eb="11">
      <t>クミアイ</t>
    </rPh>
    <phoneticPr fontId="2"/>
  </si>
  <si>
    <t>昭和病院企業団</t>
    <rPh sb="0" eb="2">
      <t>ショウワ</t>
    </rPh>
    <rPh sb="2" eb="4">
      <t>ビョウイン</t>
    </rPh>
    <rPh sb="4" eb="6">
      <t>キギョウ</t>
    </rPh>
    <rPh sb="6" eb="7">
      <t>ダン</t>
    </rPh>
    <phoneticPr fontId="2"/>
  </si>
  <si>
    <t>東京都後期高齢者医療広域連合（一般会計）</t>
    <rPh sb="0" eb="3">
      <t>トウキョウト</t>
    </rPh>
    <rPh sb="3" eb="5">
      <t>コウキ</t>
    </rPh>
    <rPh sb="5" eb="7">
      <t>コウレイ</t>
    </rPh>
    <rPh sb="7" eb="8">
      <t>モノ</t>
    </rPh>
    <rPh sb="8" eb="10">
      <t>イリョウ</t>
    </rPh>
    <rPh sb="10" eb="12">
      <t>コウイキ</t>
    </rPh>
    <rPh sb="12" eb="14">
      <t>レンゴウ</t>
    </rPh>
    <rPh sb="15" eb="17">
      <t>イッパン</t>
    </rPh>
    <rPh sb="17" eb="19">
      <t>カイケイ</t>
    </rPh>
    <phoneticPr fontId="2"/>
  </si>
  <si>
    <t>東京都後期高齢者医療広域連合（後期高齢者医療特別会計）</t>
    <rPh sb="15" eb="17">
      <t>コウキ</t>
    </rPh>
    <rPh sb="17" eb="20">
      <t>コウレイシャ</t>
    </rPh>
    <rPh sb="20" eb="22">
      <t>イリョウ</t>
    </rPh>
    <rPh sb="22" eb="24">
      <t>トクベツ</t>
    </rPh>
    <rPh sb="24" eb="26">
      <t>カイケイ</t>
    </rPh>
    <phoneticPr fontId="2"/>
  </si>
  <si>
    <t>浅川清流環境組合</t>
    <rPh sb="0" eb="2">
      <t>アサカワ</t>
    </rPh>
    <rPh sb="2" eb="4">
      <t>セイリュウ</t>
    </rPh>
    <rPh sb="4" eb="6">
      <t>カンキョウ</t>
    </rPh>
    <rPh sb="6" eb="8">
      <t>クミアイ</t>
    </rPh>
    <phoneticPr fontId="2"/>
  </si>
  <si>
    <t>小金井市体育協会</t>
    <rPh sb="0" eb="4">
      <t>コガネイシ</t>
    </rPh>
    <rPh sb="4" eb="6">
      <t>タイイク</t>
    </rPh>
    <rPh sb="6" eb="8">
      <t>キョウカイ</t>
    </rPh>
    <phoneticPr fontId="2"/>
  </si>
  <si>
    <t>小金井市土地開発公社</t>
    <rPh sb="0" eb="4">
      <t>コガネイシ</t>
    </rPh>
    <rPh sb="4" eb="6">
      <t>トチ</t>
    </rPh>
    <rPh sb="6" eb="8">
      <t>カイハツ</t>
    </rPh>
    <rPh sb="8" eb="10">
      <t>コウシャ</t>
    </rPh>
    <phoneticPr fontId="2"/>
  </si>
  <si>
    <t>庁舎建設基金</t>
    <rPh sb="0" eb="2">
      <t>チョウシャ</t>
    </rPh>
    <rPh sb="2" eb="4">
      <t>ケンセツ</t>
    </rPh>
    <rPh sb="4" eb="6">
      <t>キキン</t>
    </rPh>
    <phoneticPr fontId="5"/>
  </si>
  <si>
    <t>環境基金</t>
    <rPh sb="0" eb="2">
      <t>カンキョウ</t>
    </rPh>
    <rPh sb="2" eb="4">
      <t>キキン</t>
    </rPh>
    <phoneticPr fontId="2"/>
  </si>
  <si>
    <t>地域福祉基金</t>
    <rPh sb="0" eb="2">
      <t>チイキ</t>
    </rPh>
    <rPh sb="2" eb="4">
      <t>フクシ</t>
    </rPh>
    <rPh sb="4" eb="6">
      <t>キキン</t>
    </rPh>
    <phoneticPr fontId="2"/>
  </si>
  <si>
    <t>新型コロナウイルス感染症対策基金</t>
    <rPh sb="0" eb="2">
      <t>シンガタ</t>
    </rPh>
    <rPh sb="9" eb="12">
      <t>カンセンショウ</t>
    </rPh>
    <rPh sb="12" eb="14">
      <t>タイサク</t>
    </rPh>
    <rPh sb="14" eb="16">
      <t>キキン</t>
    </rPh>
    <phoneticPr fontId="2"/>
  </si>
  <si>
    <t>公共施設マネジメント基金</t>
    <rPh sb="0" eb="2">
      <t>コウキョウ</t>
    </rPh>
    <rPh sb="2" eb="4">
      <t>シセツ</t>
    </rPh>
    <rPh sb="10" eb="12">
      <t>キキン</t>
    </rPh>
    <phoneticPr fontId="2"/>
  </si>
  <si>
    <t>-</t>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</si>
  <si>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</si>
  <si>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12" eb="14">
      <t>コウツウ</t>
    </rPh>
    <rPh sb="14" eb="16">
      <t>サイガイ</t>
    </rPh>
    <rPh sb="16" eb="18">
      <t>キョウサイ</t>
    </rPh>
    <rPh sb="18" eb="20">
      <t>ジギョウ</t>
    </rPh>
    <rPh sb="20" eb="22">
      <t>トクベツ</t>
    </rPh>
    <rPh sb="22" eb="24">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</si>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</sst>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10BF-4F26-9438-1A30233BAE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53830</c:v>
                </c:pt>
                <c:pt idx="1">
                  <c:v>37954</c:v>
                </c:pt>
                <c:pt idx="2">
                  <c:v>30405</c:v>
                </c:pt>
                <c:pt idx="3">
                  <c:v>27489</c:v>
                </c:pt>
                <c:pt idx="4">
                  <c:v>23901</c:v>
                </c:pt>
              </c:numCache>
            </c:numRef>
          </c:val>
          <c:smooth val="0"/>
          <c:extLst>
            <c:ext xmlns:c16="http://schemas.microsoft.com/office/drawing/2014/chart" uri="{C3380CC4-5D6E-409C-BE32-E72D297353CC}">
              <c16:uniqueId val="{00000001-10BF-4F26-9438-1A30233BAE0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8.1999999999999993</c:v>
                </c:pt>
                <c:pt idx="1">
                  <c:v>9.8800000000000008</c:v>
                </c:pt>
                <c:pt idx="2">
                  <c:v>7.85</c:v>
                </c:pt>
                <c:pt idx="3">
                  <c:v>7.76</c:v>
                </c:pt>
                <c:pt idx="4">
                  <c:v>10.39</c:v>
                </c:pt>
              </c:numCache>
            </c:numRef>
          </c:val>
          <c:extLst>
            <c:ext xmlns:c16="http://schemas.microsoft.com/office/drawing/2014/chart" uri="{C3380CC4-5D6E-409C-BE32-E72D297353CC}">
              <c16:uniqueId val="{00000000-0A6C-4B88-824C-FCABCCD750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13.7</c:v>
                </c:pt>
                <c:pt idx="1">
                  <c:v>16.05</c:v>
                </c:pt>
                <c:pt idx="2">
                  <c:v>21.88</c:v>
                </c:pt>
                <c:pt idx="3">
                  <c:v>29.96</c:v>
                </c:pt>
                <c:pt idx="4">
                  <c:v>27.67</c:v>
                </c:pt>
              </c:numCache>
            </c:numRef>
          </c:val>
          <c:extLst>
            <c:ext xmlns:c16="http://schemas.microsoft.com/office/drawing/2014/chart" uri="{C3380CC4-5D6E-409C-BE32-E72D297353CC}">
              <c16:uniqueId val="{00000001-0A6C-4B88-824C-FCABCCD750D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-1.01</c:v>
                </c:pt>
                <c:pt idx="1">
                  <c:v>4.4000000000000004</c:v>
                </c:pt>
                <c:pt idx="2">
                  <c:v>4.5999999999999996</c:v>
                </c:pt>
                <c:pt idx="3">
                  <c:v>8.83</c:v>
                </c:pt>
                <c:pt idx="4">
                  <c:v>0.78</c:v>
                </c:pt>
              </c:numCache>
            </c:numRef>
          </c:val>
          <c:smooth val="0"/>
          <c:extLst>
            <c:ext xmlns:c16="http://schemas.microsoft.com/office/drawing/2014/chart" uri="{C3380CC4-5D6E-409C-BE32-E72D297353CC}">
              <c16:uniqueId val="{00000002-0A6C-4B88-824C-FCABCCD750D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0.35</c:v>
                </c:pt>
                <c:pt idx="2">
                  <c:v>#N/A</c:v>
                </c:pt>
                <c:pt idx="3">
                  <c:v>1.94</c:v>
                </c:pt>
                <c:pt idx="4">
                  <c:v>0</c:v>
                </c:pt>
                <c:pt idx="5">
                  <c:v>0</c:v>
                </c:pt>
                <c:pt idx="6">
                  <c:v>0</c:v>
                </c:pt>
                <c:pt idx="7">
                  <c:v>0</c:v>
                </c:pt>
                <c:pt idx="8">
                  <c:v>0</c:v>
                </c:pt>
                <c:pt idx="9">
                  <c:v>0</c:v>
                </c:pt>
              </c:numCache>
            </c:numRef>
          </c:val>
          <c:extLst>
            <c:ext xmlns:c16="http://schemas.microsoft.com/office/drawing/2014/chart" uri="{C3380CC4-5D6E-409C-BE32-E72D297353CC}">
              <c16:uniqueId val="{00000000-4AC0-4711-BB2C-4F6FEDE337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C0-4711-BB2C-4F6FEDE337F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AC0-4711-BB2C-4F6FEDE337F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AC0-4711-BB2C-4F6FEDE337F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AC0-4711-BB2C-4F6FEDE337F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0.09</c:v>
                </c:pt>
                <c:pt idx="2">
                  <c:v>#N/A</c:v>
                </c:pt>
                <c:pt idx="3">
                  <c:v>0.1</c:v>
                </c:pt>
                <c:pt idx="4">
                  <c:v>#N/A</c:v>
                </c:pt>
                <c:pt idx="5">
                  <c:v>0.14000000000000001</c:v>
                </c:pt>
                <c:pt idx="6">
                  <c:v>#N/A</c:v>
                </c:pt>
                <c:pt idx="7">
                  <c:v>0.21</c:v>
                </c:pt>
                <c:pt idx="8">
                  <c:v>#N/A</c:v>
                </c:pt>
                <c:pt idx="9">
                  <c:v>0.2</c:v>
                </c:pt>
              </c:numCache>
            </c:numRef>
          </c:val>
          <c:extLst>
            <c:ext xmlns:c16="http://schemas.microsoft.com/office/drawing/2014/chart" uri="{C3380CC4-5D6E-409C-BE32-E72D297353CC}">
              <c16:uniqueId val="{00000005-4AC0-4711-BB2C-4F6FEDE337F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0.38</c:v>
                </c:pt>
                <c:pt idx="2">
                  <c:v>#N/A</c:v>
                </c:pt>
                <c:pt idx="3">
                  <c:v>0.03</c:v>
                </c:pt>
                <c:pt idx="4">
                  <c:v>#N/A</c:v>
                </c:pt>
                <c:pt idx="5">
                  <c:v>0.17</c:v>
                </c:pt>
                <c:pt idx="6">
                  <c:v>#N/A</c:v>
                </c:pt>
                <c:pt idx="7">
                  <c:v>0.42</c:v>
                </c:pt>
                <c:pt idx="8">
                  <c:v>#N/A</c:v>
                </c:pt>
                <c:pt idx="9">
                  <c:v>0.37</c:v>
                </c:pt>
              </c:numCache>
            </c:numRef>
          </c:val>
          <c:extLst>
            <c:ext xmlns:c16="http://schemas.microsoft.com/office/drawing/2014/chart" uri="{C3380CC4-5D6E-409C-BE32-E72D297353CC}">
              <c16:uniqueId val="{00000006-4AC0-4711-BB2C-4F6FEDE337F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0.43</c:v>
                </c:pt>
                <c:pt idx="2">
                  <c:v>#N/A</c:v>
                </c:pt>
                <c:pt idx="3">
                  <c:v>0.19</c:v>
                </c:pt>
                <c:pt idx="4">
                  <c:v>#N/A</c:v>
                </c:pt>
                <c:pt idx="5">
                  <c:v>0.52</c:v>
                </c:pt>
                <c:pt idx="6">
                  <c:v>#N/A</c:v>
                </c:pt>
                <c:pt idx="7">
                  <c:v>0.76</c:v>
                </c:pt>
                <c:pt idx="8">
                  <c:v>#N/A</c:v>
                </c:pt>
                <c:pt idx="9">
                  <c:v>0.84</c:v>
                </c:pt>
              </c:numCache>
            </c:numRef>
          </c:val>
          <c:extLst>
            <c:ext xmlns:c16="http://schemas.microsoft.com/office/drawing/2014/chart" uri="{C3380CC4-5D6E-409C-BE32-E72D297353CC}">
              <c16:uniqueId val="{00000007-4AC0-4711-BB2C-4F6FEDE337F6}"/>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2.58</c:v>
                </c:pt>
                <c:pt idx="6">
                  <c:v>#N/A</c:v>
                </c:pt>
                <c:pt idx="7">
                  <c:v>2.96</c:v>
                </c:pt>
                <c:pt idx="8">
                  <c:v>#N/A</c:v>
                </c:pt>
                <c:pt idx="9">
                  <c:v>3.25</c:v>
                </c:pt>
              </c:numCache>
            </c:numRef>
          </c:val>
          <c:extLst>
            <c:ext xmlns:c16="http://schemas.microsoft.com/office/drawing/2014/chart" uri="{C3380CC4-5D6E-409C-BE32-E72D297353CC}">
              <c16:uniqueId val="{00000008-4AC0-4711-BB2C-4F6FEDE337F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8.19</c:v>
                </c:pt>
                <c:pt idx="2">
                  <c:v>#N/A</c:v>
                </c:pt>
                <c:pt idx="3">
                  <c:v>9.8699999999999992</c:v>
                </c:pt>
                <c:pt idx="4">
                  <c:v>#N/A</c:v>
                </c:pt>
                <c:pt idx="5">
                  <c:v>7.84</c:v>
                </c:pt>
                <c:pt idx="6">
                  <c:v>#N/A</c:v>
                </c:pt>
                <c:pt idx="7">
                  <c:v>7.75</c:v>
                </c:pt>
                <c:pt idx="8">
                  <c:v>#N/A</c:v>
                </c:pt>
                <c:pt idx="9">
                  <c:v>10.38</c:v>
                </c:pt>
              </c:numCache>
            </c:numRef>
          </c:val>
          <c:extLst>
            <c:ext xmlns:c16="http://schemas.microsoft.com/office/drawing/2014/chart" uri="{C3380CC4-5D6E-409C-BE32-E72D297353CC}">
              <c16:uniqueId val="{00000009-4AC0-4711-BB2C-4F6FEDE337F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2244</c:v>
                </c:pt>
                <c:pt idx="5">
                  <c:v>2182</c:v>
                </c:pt>
                <c:pt idx="8">
                  <c:v>2128</c:v>
                </c:pt>
                <c:pt idx="11">
                  <c:v>1986</c:v>
                </c:pt>
                <c:pt idx="14">
                  <c:v>2074</c:v>
                </c:pt>
              </c:numCache>
            </c:numRef>
          </c:val>
          <c:extLst>
            <c:ext xmlns:c16="http://schemas.microsoft.com/office/drawing/2014/chart" uri="{C3380CC4-5D6E-409C-BE32-E72D297353CC}">
              <c16:uniqueId val="{00000000-B36F-4B9A-B072-8AE970B436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36F-4B9A-B072-8AE970B436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123</c:v>
                </c:pt>
                <c:pt idx="3">
                  <c:v>9</c:v>
                </c:pt>
                <c:pt idx="6">
                  <c:v>5</c:v>
                </c:pt>
                <c:pt idx="9">
                  <c:v>5</c:v>
                </c:pt>
                <c:pt idx="12">
                  <c:v>3</c:v>
                </c:pt>
              </c:numCache>
            </c:numRef>
          </c:val>
          <c:extLst>
            <c:ext xmlns:c16="http://schemas.microsoft.com/office/drawing/2014/chart" uri="{C3380CC4-5D6E-409C-BE32-E72D297353CC}">
              <c16:uniqueId val="{00000002-B36F-4B9A-B072-8AE970B436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36</c:v>
                </c:pt>
                <c:pt idx="3">
                  <c:v>31</c:v>
                </c:pt>
                <c:pt idx="6">
                  <c:v>21</c:v>
                </c:pt>
                <c:pt idx="9">
                  <c:v>14</c:v>
                </c:pt>
                <c:pt idx="12">
                  <c:v>73</c:v>
                </c:pt>
              </c:numCache>
            </c:numRef>
          </c:val>
          <c:extLst>
            <c:ext xmlns:c16="http://schemas.microsoft.com/office/drawing/2014/chart" uri="{C3380CC4-5D6E-409C-BE32-E72D297353CC}">
              <c16:uniqueId val="{00000003-B36F-4B9A-B072-8AE970B436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96</c:v>
                </c:pt>
                <c:pt idx="3">
                  <c:v>91</c:v>
                </c:pt>
                <c:pt idx="6">
                  <c:v>117</c:v>
                </c:pt>
                <c:pt idx="9">
                  <c:v>111</c:v>
                </c:pt>
                <c:pt idx="12">
                  <c:v>106</c:v>
                </c:pt>
              </c:numCache>
            </c:numRef>
          </c:val>
          <c:extLst>
            <c:ext xmlns:c16="http://schemas.microsoft.com/office/drawing/2014/chart" uri="{C3380CC4-5D6E-409C-BE32-E72D297353CC}">
              <c16:uniqueId val="{00000004-B36F-4B9A-B072-8AE970B436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6F-4B9A-B072-8AE970B436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36F-4B9A-B072-8AE970B436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2503</c:v>
                </c:pt>
                <c:pt idx="3">
                  <c:v>2375</c:v>
                </c:pt>
                <c:pt idx="6">
                  <c:v>2305</c:v>
                </c:pt>
                <c:pt idx="9">
                  <c:v>2282</c:v>
                </c:pt>
                <c:pt idx="12">
                  <c:v>2215</c:v>
                </c:pt>
              </c:numCache>
            </c:numRef>
          </c:val>
          <c:extLst>
            <c:ext xmlns:c16="http://schemas.microsoft.com/office/drawing/2014/chart" uri="{C3380CC4-5D6E-409C-BE32-E72D297353CC}">
              <c16:uniqueId val="{00000007-B36F-4B9A-B072-8AE970B4364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514</c:v>
                </c:pt>
                <c:pt idx="2">
                  <c:v>#N/A</c:v>
                </c:pt>
                <c:pt idx="3">
                  <c:v>#N/A</c:v>
                </c:pt>
                <c:pt idx="4">
                  <c:v>324</c:v>
                </c:pt>
                <c:pt idx="5">
                  <c:v>#N/A</c:v>
                </c:pt>
                <c:pt idx="6">
                  <c:v>#N/A</c:v>
                </c:pt>
                <c:pt idx="7">
                  <c:v>320</c:v>
                </c:pt>
                <c:pt idx="8">
                  <c:v>#N/A</c:v>
                </c:pt>
                <c:pt idx="9">
                  <c:v>#N/A</c:v>
                </c:pt>
                <c:pt idx="10">
                  <c:v>426</c:v>
                </c:pt>
                <c:pt idx="11">
                  <c:v>#N/A</c:v>
                </c:pt>
                <c:pt idx="12">
                  <c:v>#N/A</c:v>
                </c:pt>
                <c:pt idx="13">
                  <c:v>323</c:v>
                </c:pt>
                <c:pt idx="14">
                  <c:v>#N/A</c:v>
                </c:pt>
              </c:numCache>
            </c:numRef>
          </c:val>
          <c:smooth val="0"/>
          <c:extLst>
            <c:ext xmlns:c16="http://schemas.microsoft.com/office/drawing/2014/chart" uri="{C3380CC4-5D6E-409C-BE32-E72D297353CC}">
              <c16:uniqueId val="{00000008-B36F-4B9A-B072-8AE970B4364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10245</c:v>
                </c:pt>
                <c:pt idx="5">
                  <c:v>10029</c:v>
                </c:pt>
                <c:pt idx="8">
                  <c:v>8908</c:v>
                </c:pt>
                <c:pt idx="11">
                  <c:v>8209</c:v>
                </c:pt>
                <c:pt idx="14">
                  <c:v>7416</c:v>
                </c:pt>
              </c:numCache>
            </c:numRef>
          </c:val>
          <c:extLst>
            <c:ext xmlns:c16="http://schemas.microsoft.com/office/drawing/2014/chart" uri="{C3380CC4-5D6E-409C-BE32-E72D297353CC}">
              <c16:uniqueId val="{00000000-BCBC-45FB-ADEA-DE6549B07F1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7492</c:v>
                </c:pt>
                <c:pt idx="5">
                  <c:v>7101</c:v>
                </c:pt>
                <c:pt idx="8">
                  <c:v>6508</c:v>
                </c:pt>
                <c:pt idx="11">
                  <c:v>7023</c:v>
                </c:pt>
                <c:pt idx="14">
                  <c:v>7993</c:v>
                </c:pt>
              </c:numCache>
            </c:numRef>
          </c:val>
          <c:extLst>
            <c:ext xmlns:c16="http://schemas.microsoft.com/office/drawing/2014/chart" uri="{C3380CC4-5D6E-409C-BE32-E72D297353CC}">
              <c16:uniqueId val="{00000001-BCBC-45FB-ADEA-DE6549B07F1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8978</c:v>
                </c:pt>
                <c:pt idx="5">
                  <c:v>9141</c:v>
                </c:pt>
                <c:pt idx="8">
                  <c:v>10440</c:v>
                </c:pt>
                <c:pt idx="11">
                  <c:v>13229</c:v>
                </c:pt>
                <c:pt idx="14">
                  <c:v>13204</c:v>
                </c:pt>
              </c:numCache>
            </c:numRef>
          </c:val>
          <c:extLst>
            <c:ext xmlns:c16="http://schemas.microsoft.com/office/drawing/2014/chart" uri="{C3380CC4-5D6E-409C-BE32-E72D297353CC}">
              <c16:uniqueId val="{00000002-BCBC-45FB-ADEA-DE6549B07F1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BC-45FB-ADEA-DE6549B07F1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BC-45FB-ADEA-DE6549B07F1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BC-45FB-ADEA-DE6549B07F1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3928</c:v>
                </c:pt>
                <c:pt idx="3">
                  <c:v>4052</c:v>
                </c:pt>
                <c:pt idx="6">
                  <c:v>4255</c:v>
                </c:pt>
                <c:pt idx="9">
                  <c:v>4334</c:v>
                </c:pt>
                <c:pt idx="12">
                  <c:v>4399</c:v>
                </c:pt>
              </c:numCache>
            </c:numRef>
          </c:val>
          <c:extLst>
            <c:ext xmlns:c16="http://schemas.microsoft.com/office/drawing/2014/chart" uri="{C3380CC4-5D6E-409C-BE32-E72D297353CC}">
              <c16:uniqueId val="{00000006-BCBC-45FB-ADEA-DE6549B07F1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1012</c:v>
                </c:pt>
                <c:pt idx="3">
                  <c:v>3887</c:v>
                </c:pt>
                <c:pt idx="6">
                  <c:v>3864</c:v>
                </c:pt>
                <c:pt idx="9">
                  <c:v>3853</c:v>
                </c:pt>
                <c:pt idx="12">
                  <c:v>3774</c:v>
                </c:pt>
              </c:numCache>
            </c:numRef>
          </c:val>
          <c:extLst>
            <c:ext xmlns:c16="http://schemas.microsoft.com/office/drawing/2014/chart" uri="{C3380CC4-5D6E-409C-BE32-E72D297353CC}">
              <c16:uniqueId val="{00000007-BCBC-45FB-ADEA-DE6549B07F1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917</c:v>
                </c:pt>
                <c:pt idx="3">
                  <c:v>845</c:v>
                </c:pt>
                <c:pt idx="6">
                  <c:v>877</c:v>
                </c:pt>
                <c:pt idx="9">
                  <c:v>894</c:v>
                </c:pt>
                <c:pt idx="12">
                  <c:v>899</c:v>
                </c:pt>
              </c:numCache>
            </c:numRef>
          </c:val>
          <c:extLst>
            <c:ext xmlns:c16="http://schemas.microsoft.com/office/drawing/2014/chart" uri="{C3380CC4-5D6E-409C-BE32-E72D297353CC}">
              <c16:uniqueId val="{00000008-BCBC-45FB-ADEA-DE6549B07F1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943</c:v>
                </c:pt>
                <c:pt idx="3">
                  <c:v>666</c:v>
                </c:pt>
                <c:pt idx="6">
                  <c:v>637</c:v>
                </c:pt>
                <c:pt idx="9">
                  <c:v>218</c:v>
                </c:pt>
                <c:pt idx="12">
                  <c:v>139</c:v>
                </c:pt>
              </c:numCache>
            </c:numRef>
          </c:val>
          <c:extLst>
            <c:ext xmlns:c16="http://schemas.microsoft.com/office/drawing/2014/chart" uri="{C3380CC4-5D6E-409C-BE32-E72D297353CC}">
              <c16:uniqueId val="{00000009-BCBC-45FB-ADEA-DE6549B07F1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21511</c:v>
                </c:pt>
                <c:pt idx="3">
                  <c:v>20636</c:v>
                </c:pt>
                <c:pt idx="6">
                  <c:v>19283</c:v>
                </c:pt>
                <c:pt idx="9">
                  <c:v>17986</c:v>
                </c:pt>
                <c:pt idx="12">
                  <c:v>16867</c:v>
                </c:pt>
              </c:numCache>
            </c:numRef>
          </c:val>
          <c:extLst>
            <c:ext xmlns:c16="http://schemas.microsoft.com/office/drawing/2014/chart" uri="{C3380CC4-5D6E-409C-BE32-E72D297353CC}">
              <c16:uniqueId val="{0000000A-BCBC-45FB-ADEA-DE6549B07F1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1596</c:v>
                </c:pt>
                <c:pt idx="2">
                  <c:v>#N/A</c:v>
                </c:pt>
                <c:pt idx="3">
                  <c:v>#N/A</c:v>
                </c:pt>
                <c:pt idx="4">
                  <c:v>3813</c:v>
                </c:pt>
                <c:pt idx="5">
                  <c:v>#N/A</c:v>
                </c:pt>
                <c:pt idx="6">
                  <c:v>#N/A</c:v>
                </c:pt>
                <c:pt idx="7">
                  <c:v>3059</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CBC-45FB-ADEA-DE6549B07F1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[1]データシート!$B$72:$D$72</c:f>
              <c:numCache>
                <c:formatCode>General</c:formatCode>
                <c:ptCount val="3"/>
                <c:pt idx="0">
                  <c:v>5084</c:v>
                </c:pt>
                <c:pt idx="1">
                  <c:v>7164</c:v>
                </c:pt>
                <c:pt idx="2">
                  <c:v>6694</c:v>
                </c:pt>
              </c:numCache>
            </c:numRef>
          </c:val>
          <c:extLst>
            <c:ext xmlns:c16="http://schemas.microsoft.com/office/drawing/2014/chart" uri="{C3380CC4-5D6E-409C-BE32-E72D297353CC}">
              <c16:uniqueId val="{00000000-311C-4759-BF6F-EA867E4920E1}"/>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[1]データシート!$B$73:$D$73</c:f>
              <c:numCache>
                <c:formatCode>General</c:formatCode>
                <c:ptCount val="3"/>
                <c:pt idx="0">
                  <c:v>0</c:v>
                </c:pt>
                <c:pt idx="1">
                  <c:v>0</c:v>
                </c:pt>
                <c:pt idx="2">
                  <c:v>0</c:v>
                </c:pt>
              </c:numCache>
            </c:numRef>
          </c:val>
          <c:extLst>
            <c:ext xmlns:c16="http://schemas.microsoft.com/office/drawing/2014/chart" uri="{C3380CC4-5D6E-409C-BE32-E72D297353CC}">
              <c16:uniqueId val="{00000001-311C-4759-BF6F-EA867E4920E1}"/>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R02</c:v>
                </c:pt>
                <c:pt idx="1">
                  <c:v>R03</c:v>
                </c:pt>
                <c:pt idx="2">
                  <c:v>R04</c:v>
                </c:pt>
              </c:strCache>
            </c:strRef>
          </c:cat>
          <c:val>
            <c:numRef>
              <c:f>[1]データシート!$B$74:$D$74</c:f>
              <c:numCache>
                <c:formatCode>General</c:formatCode>
                <c:ptCount val="3"/>
                <c:pt idx="0">
                  <c:v>4792</c:v>
                </c:pt>
                <c:pt idx="1">
                  <c:v>5490</c:v>
                </c:pt>
                <c:pt idx="2">
                  <c:v>5926</c:v>
                </c:pt>
              </c:numCache>
            </c:numRef>
          </c:val>
          <c:extLst>
            <c:ext xmlns:c16="http://schemas.microsoft.com/office/drawing/2014/chart" uri="{C3380CC4-5D6E-409C-BE32-E72D297353CC}">
              <c16:uniqueId val="{00000002-311C-4759-BF6F-EA867E4920E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東京都小金井市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住宅市街地総合整備促進事業債の完済やその他の元利償還金の減等により、実質公債費比率は減となった。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早期健全化基準未満であるが、将来に過度の負担を残さぬよう、市債借入れの抑制を図り、さらなる比率の改善に努める。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東京都小金井市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債務負担行為に基づく支出予定額について用地取得に係る事業費等が減、一部事務組合等の起こした地方債に充てる負担金見込額が減、地方債の現在高等が減税補填債の減等により減となった。</a:t>
          </a:r>
        </a:p>
        <a:p>
          <a:r>
            <a:rPr kumimoji="1" lang="ja-JP" altLang="en-US" sz="1400">
              <a:latin typeface="ＭＳ ゴシック" pitchFamily="49" charset="-128"/>
              <a:ea typeface="ＭＳ ゴシック" pitchFamily="49" charset="-128"/>
            </a:rPr>
            <a:t>　充当可能財源等は、充当可能特定歳入見込額が都市計画事業に係る地方債の現在高の増等により増となった。その結果、将来負担比率の分子は前年度対比で減少した。</a:t>
          </a:r>
        </a:p>
        <a:p>
          <a:r>
            <a:rPr kumimoji="1" lang="ja-JP" altLang="en-US" sz="1400">
              <a:latin typeface="ＭＳ ゴシック" pitchFamily="49" charset="-128"/>
              <a:ea typeface="ＭＳ ゴシック" pitchFamily="49" charset="-128"/>
            </a:rPr>
            <a:t>　引き続き、特定財源の積極的な確保とともに、市債借入の抑制や基金に頼らない財政運営に努める。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256A737E-031C-459A-94E3-26115D0BAE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F58C23F1-ED89-4FD5-91DA-94BAC0476DD5}"/>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81D20C7F-77EB-4329-A555-9AE5FF1D7B0A}"/>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F5A884D9-C834-4E75-88BE-2A289606E87A}"/>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3A2E7E9-D3E0-47C5-9927-BEB809B2BBC3}"/>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40B0C0E-5483-474F-9FEE-89390F33A758}"/>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7DA0E39A-4891-46CF-A3F6-31B0F0608084}"/>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東京都小金井市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C879B88B-6BFD-43E4-B11F-09322F00AE74}"/>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97D03398-C3E9-4AB3-A6E8-E6741AB72B56}"/>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8997C6C-59D1-4157-A20F-BD3AACE62CC8}"/>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1AE30ECB-29C4-4DA4-8969-EF33871D483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約９．３億円の積み立て、１４億円の取り崩しを行い、前年度対４．７億円の減となり、その他特定目的基金については清掃関連施設整備事業等のため、環境基金を約２．５億円を取り崩したこと等から、前年度対比約０．３億円の減となった一方、公共施設マネジメント基金に新たに３億円の積み立て、前年度対比３億円の増、庁舎建設基金は約２億円の積み立てを行い、前年度対比約２億円の増となったこと等により、基金全体としては前年度対比約４．４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・財政調整基金の残高は標準財政規模の１０％程度（２０～３０億円）となるように努めることとしている。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・その他特定目的基金については庁舎、清掃関連施設の建設等目的に応じた取り崩しを行うことから、中期的には減少傾向にある。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CF22500-7511-412C-A248-E4A6E984B308}"/>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8E65288B-46C6-493C-AA55-A01C9EF0841E}"/>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35717F8-EDDF-416A-BE16-1BB8CCEC6D8A}"/>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･庁舎建設基金：庁舎の用地取得及び庁舎建設並びに庁舎賃貸借の保証金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・環境基金：ごみ処理施設の整備、ごみ処理施設に係る周辺地域の生活環境の保全及び増進、ごみ処理施設の解体等並びに新たなごみ減量施策並びに環境保全事業の充実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・地域福祉基金：地域保健福祉推進のための事業</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・新型コロナウイルス感染症対策基金：新型コロナウイルス感染症対策のための事業</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・公共施設マネジメント基金：公共施設等の整備、維持及び更新</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・庁舎建設基金：翌年度以降の新庁舎・（仮称）新福祉会館建設事業のため、約２億円の積み立てを行ったことから、約２億円の増加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・環境基金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清掃関連施設の整備、新たなごみ減量施策等のため約２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２億円取り崩した一方、約２．５億円の積み立てを行ったことから、約０．３億円の減少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･公共施設マネジメント基金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公共施設等の整備、維持及び更新のため、新たに３億円の積み立てを行ったことから、３億円の増加</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・庁舎建設基金、地域福祉基金：新庁舎・（仮称）新福祉会館建設に向け、必要に応じ取り崩しを行う予定である。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環境基金：有料ごみ袋等の販売による歳入のうち２５％程度及び一般財源を積み立てることにより、毎年度２億円を積み立てることとしている。一方清掃関連施設の整備等目的に応じ、取り崩しを行うことから中期的には減少傾向に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・公共施設マネジメント基金：老朽化した公共施設の計画的な整備を行うため、一定額の積み立てを行うとともに、必要に応じ取り崩しを行う予定である。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980B8445-CC52-4BED-B4EF-4FA6AE8199B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27AF18E1-1130-44C7-855A-D4BC8546DDC9}"/>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50F8A44A-0A9D-4C0F-A65C-E8F7B09CE344}"/>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決算剰余を含めて約９．３億円の積み立て、１４億円の取り崩しを行い、前年度対比４．７億円の増となった。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・財政調整基金の残高は標準財政規模の１０％程度（２０～３０億円）となるように努めることとしている。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・中期的（令和７年度目途）には減少していく見込みであるため、標準財政規模の１０％程度（２０～３０億円）の残高の確保に引き続き努める。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A7ECA8F7-EE8F-4F1C-8E2B-E92E9D0A8336}"/>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52463300-C84E-466C-9DF6-B51726CE15B8}"/>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2C6434A3-CF12-444B-A642-AA17743A6E81}"/>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EC536985-F44B-4F37-A414-CC651A744665}"/>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東京都小金井市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124,756
121,782
11.30
52,997,404
50,469,159
2,512,615
24,192,213
16,867,012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類似団体平均を上回り、前年度同様「１」以上となった。歳入面において、経営基盤の根幹となる市税収入の増等があったものの、前年度対比で０．０１ポイントの減となった。新型コロナウイルス感染症、原油価格・物価高騰等の影響により、先行きを見通すことが困難な状況の中で、市民のいのち、くらし、地域、市民サービスの基盤を守る取組を継続するとともに、新型コロナウイルス感染症及び原油価格・物価高騰対策等進める。また、今後も大幅な増収が見込めない状況の中、駅周辺のまちづくりを推進し市税の安定的な収入を確保するとともに、庁舎及び公共施設の計画的かつ効率的な整備の実施、職員数の適正化等により経常経費の削減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514850" y="6175647"/>
          <a:ext cx="0" cy="137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4584700" y="753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425950" y="7554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4584700" y="592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425950" y="61756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108857</xdr:rowOff>
    </xdr:from>
    <xdr:to>
      <xdr:col>23</xdr:col>
      <xdr:colOff>133350</xdr:colOff>
      <xdr:row>39</xdr:row>
      <xdr:rowOff>126093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752850" y="6646817"/>
          <a:ext cx="762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135362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4584700" y="700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464050" y="7036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91622</xdr:rowOff>
    </xdr:from>
    <xdr:to>
      <xdr:col>19</xdr:col>
      <xdr:colOff>133350</xdr:colOff>
      <xdr:row>39</xdr:row>
      <xdr:rowOff>108857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940050" y="6629582"/>
          <a:ext cx="8128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7020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409950" y="7084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91622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127250" y="6595110"/>
          <a:ext cx="8128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889250" y="6967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597150" y="705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39915</xdr:rowOff>
    </xdr:from>
    <xdr:to>
      <xdr:col>11</xdr:col>
      <xdr:colOff>31750</xdr:colOff>
      <xdr:row>39</xdr:row>
      <xdr:rowOff>57150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333500" y="6577875"/>
          <a:ext cx="79375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095500" y="696758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784350" y="705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282700" y="696758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971550" y="705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75293</xdr:rowOff>
    </xdr:from>
    <xdr:to>
      <xdr:col>23</xdr:col>
      <xdr:colOff>184150</xdr:colOff>
      <xdr:row>40</xdr:row>
      <xdr:rowOff>5443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464050" y="66132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91820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45847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58057</xdr:rowOff>
    </xdr:from>
    <xdr:to>
      <xdr:col>19</xdr:col>
      <xdr:colOff>184150</xdr:colOff>
      <xdr:row>39</xdr:row>
      <xdr:rowOff>159657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70205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169834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409950" y="6372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40822</xdr:rowOff>
    </xdr:from>
    <xdr:to>
      <xdr:col>15</xdr:col>
      <xdr:colOff>133350</xdr:colOff>
      <xdr:row>39</xdr:row>
      <xdr:rowOff>142422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889250" y="657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152599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597150" y="635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095500" y="65443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784350" y="632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160565</xdr:rowOff>
    </xdr:from>
    <xdr:to>
      <xdr:col>7</xdr:col>
      <xdr:colOff>31750</xdr:colOff>
      <xdr:row>39</xdr:row>
      <xdr:rowOff>90715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282700" y="653088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100892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971550" y="630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となる経常一般財源等においては、地方交付税が皆減だったものの市税の増等により、増となった。分子となる経常経費充当一般財源等は、物件費、扶助費等がそれぞれ増となり、経常収支比率については、前年度対比１．８ポイントの増、臨時財政対策債等の特例債を除いた状況においても同様となった。類似団体の平均を上回り、厳しい財政状況であることから、引き続き業務の民間委託化や職員数の適正化等により経常経費の削減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514850" y="9761643"/>
          <a:ext cx="0" cy="1534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4584700" y="1126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425950" y="11295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4584700" y="951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425950" y="97616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111337</xdr:rowOff>
    </xdr:from>
    <xdr:to>
      <xdr:col>23</xdr:col>
      <xdr:colOff>133350</xdr:colOff>
      <xdr:row>62</xdr:row>
      <xdr:rowOff>84667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752850" y="10337377"/>
          <a:ext cx="762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117281</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4584700" y="1017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464050" y="103267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111337</xdr:rowOff>
    </xdr:from>
    <xdr:to>
      <xdr:col>19</xdr:col>
      <xdr:colOff>133350</xdr:colOff>
      <xdr:row>62</xdr:row>
      <xdr:rowOff>149013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940050" y="10337377"/>
          <a:ext cx="812800" cy="20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702050" y="1008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409950" y="985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149013</xdr:rowOff>
    </xdr:from>
    <xdr:to>
      <xdr:col>15</xdr:col>
      <xdr:colOff>82550</xdr:colOff>
      <xdr:row>63</xdr:row>
      <xdr:rowOff>41910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127250" y="10542693"/>
          <a:ext cx="812800" cy="6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889250" y="1041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597150" y="1019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63</xdr:row>
      <xdr:rowOff>106256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333500" y="10603230"/>
          <a:ext cx="79375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095500" y="104516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169773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784350" y="10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282700" y="104195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971550" y="1019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33867</xdr:rowOff>
    </xdr:from>
    <xdr:to>
      <xdr:col>23</xdr:col>
      <xdr:colOff>184150</xdr:colOff>
      <xdr:row>62</xdr:row>
      <xdr:rowOff>135467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464050" y="1042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5944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4584700" y="1039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60537</xdr:rowOff>
    </xdr:from>
    <xdr:to>
      <xdr:col>19</xdr:col>
      <xdr:colOff>184150</xdr:colOff>
      <xdr:row>61</xdr:row>
      <xdr:rowOff>162137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702050" y="1028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146914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409950" y="10372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98213</xdr:rowOff>
    </xdr:from>
    <xdr:to>
      <xdr:col>15</xdr:col>
      <xdr:colOff>133350</xdr:colOff>
      <xdr:row>63</xdr:row>
      <xdr:rowOff>28363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889250" y="104918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597150" y="1057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095500" y="1055624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784350" y="1063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55456</xdr:rowOff>
    </xdr:from>
    <xdr:to>
      <xdr:col>7</xdr:col>
      <xdr:colOff>31750</xdr:colOff>
      <xdr:row>63</xdr:row>
      <xdr:rowOff>157056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282700" y="106167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141833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971550" y="1070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[126,352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一般職退職手当、一般職時間外勤務手当の増等により前年度対比３．２％の増、物件費については、原油価格・物価高騰等の影響に伴う市施設光熱水費の増等により、前年度対比２．１％の増となった。人口１人あたりの決算額は、前年度より２，３０２円の増となり、類似団体の平均を下回っているが、引き続き給与制度の適正化や職員数の適正化に努めるとともに、業務の民間委託化等により、人件費と物件費のバランスをとりながら、コスト削減に努めて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514850" y="13465825"/>
          <a:ext cx="0" cy="1371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4584700" y="1480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425950" y="148368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4584700" y="1321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425950" y="134658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26775</xdr:rowOff>
    </xdr:from>
    <xdr:to>
      <xdr:col>23</xdr:col>
      <xdr:colOff>133350</xdr:colOff>
      <xdr:row>83</xdr:row>
      <xdr:rowOff>57635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752850" y="13940895"/>
          <a:ext cx="762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54587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4584700" y="13968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464050" y="13996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112806</xdr:rowOff>
    </xdr:from>
    <xdr:to>
      <xdr:col>19</xdr:col>
      <xdr:colOff>133350</xdr:colOff>
      <xdr:row>83</xdr:row>
      <xdr:rowOff>26775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940050" y="13859286"/>
          <a:ext cx="812800" cy="8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702050" y="1393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106684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409950" y="14020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4113</xdr:rowOff>
    </xdr:from>
    <xdr:to>
      <xdr:col>15</xdr:col>
      <xdr:colOff>82550</xdr:colOff>
      <xdr:row>82</xdr:row>
      <xdr:rowOff>112806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127250" y="13750593"/>
          <a:ext cx="812800" cy="10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889250" y="138364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4911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597150" y="1391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128040</xdr:rowOff>
    </xdr:from>
    <xdr:to>
      <xdr:col>11</xdr:col>
      <xdr:colOff>31750</xdr:colOff>
      <xdr:row>82</xdr:row>
      <xdr:rowOff>4113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333500" y="13706880"/>
          <a:ext cx="793750" cy="4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095500" y="137504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90391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784350" y="1383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282700" y="1371671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52801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971550" y="1379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6835</xdr:rowOff>
    </xdr:from>
    <xdr:to>
      <xdr:col>23</xdr:col>
      <xdr:colOff>184150</xdr:colOff>
      <xdr:row>83</xdr:row>
      <xdr:rowOff>108435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464050" y="1392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23362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4584700" y="1376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147425</xdr:rowOff>
    </xdr:from>
    <xdr:to>
      <xdr:col>19</xdr:col>
      <xdr:colOff>184150</xdr:colOff>
      <xdr:row>83</xdr:row>
      <xdr:rowOff>77575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702050" y="138939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87752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409950" y="1366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62006</xdr:rowOff>
    </xdr:from>
    <xdr:to>
      <xdr:col>15</xdr:col>
      <xdr:colOff>133350</xdr:colOff>
      <xdr:row>82</xdr:row>
      <xdr:rowOff>163606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889250" y="1380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2333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597150" y="1358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124763</xdr:rowOff>
    </xdr:from>
    <xdr:to>
      <xdr:col>11</xdr:col>
      <xdr:colOff>82550</xdr:colOff>
      <xdr:row>82</xdr:row>
      <xdr:rowOff>54913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095500" y="1370360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65090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784350" y="1347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77240</xdr:rowOff>
    </xdr:from>
    <xdr:to>
      <xdr:col>7</xdr:col>
      <xdr:colOff>31750</xdr:colOff>
      <xdr:row>82</xdr:row>
      <xdr:rowOff>7390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282700" y="1365608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17567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971550" y="1342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給与構造の見直しの遅れと年功的要素の強い給与体系であったものを、平成２３年４月に都表移行及び級格付け者の見直しを実施し、平成２７年４月には国の給与制度の総合的見直しに対して、東京都人事委員会勧告に準拠し、現給保障は措置せず平均１．７％引下げを実施した。さらに、平成２３年４月の見直しによる経過措置であった現給保障を解消したところ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令和５年４月時点では、類似団体内平均を０．６ポイント下回る水準となったが、今後も、東京都人事委員会勧告に準拠した見直しを実施し、縮減に努める。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474950" y="13490121"/>
          <a:ext cx="0" cy="1465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5563850" y="1492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405100" y="14955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5563850" y="1324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405100" y="134901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85</xdr:row>
      <xdr:rowOff>83457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712950" y="14164310"/>
          <a:ext cx="762000" cy="16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107241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5563850" y="14189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427960" y="1421692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83457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903960" y="14332857"/>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665960" y="142341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370050" y="14006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83457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106400" y="1433285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868400" y="1433376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557250" y="1442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86</xdr:row>
      <xdr:rowOff>118836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2293600" y="14332857"/>
          <a:ext cx="812800" cy="20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055600" y="1431652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2763500" y="1440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2242800" y="143682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1950700" y="1414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427960" y="141135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556385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665960" y="1428205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370050" y="1436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868400" y="142820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557250" y="1405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055600" y="14282057"/>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63500" y="1405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2242800" y="1448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1950700" y="1457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新規の行政需要に対応しつつ、業務の委託や退職不補充等の行財政改革を進め、平成６年から令和４年４月までの間で総職員のうち３６５人を削減した。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なお、人口千人当たりの普通会計職員数が減少傾向にあるのは、退職不補充の実施、職員の会計年度任用化等による減のほか、人口の増加が要因として考えられる。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人口減少社会の進行により経営資源の減少が見込まれている中で、引き続き自治体</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推進による効率化・簡素化、アウトソーシングの推進、公共施設の見直し等を進めるものの、職員数については、更なる削減を前提とするのではなく、見直しよって生み出した職員を必要な部署へ重点配置することによって、持続可能な経営基盤の構築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474950" y="9999133"/>
          <a:ext cx="0" cy="12464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5563850" y="1122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405100" y="112455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5563850" y="974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405100" y="99991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101282</xdr:rowOff>
    </xdr:from>
    <xdr:to>
      <xdr:col>81</xdr:col>
      <xdr:colOff>44450</xdr:colOff>
      <xdr:row>61</xdr:row>
      <xdr:rowOff>121391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712950" y="10327322"/>
          <a:ext cx="762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118550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5563850" y="1051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427960" y="1054015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121391</xdr:rowOff>
    </xdr:from>
    <xdr:to>
      <xdr:col>77</xdr:col>
      <xdr:colOff>44450</xdr:colOff>
      <xdr:row>61</xdr:row>
      <xdr:rowOff>127423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903960" y="10347431"/>
          <a:ext cx="80899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665960" y="1052808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49335</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370050" y="1061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127423</xdr:rowOff>
    </xdr:from>
    <xdr:to>
      <xdr:col>72</xdr:col>
      <xdr:colOff>203200</xdr:colOff>
      <xdr:row>61</xdr:row>
      <xdr:rowOff>155575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106400" y="10353463"/>
          <a:ext cx="79756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868400" y="1052004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557250" y="1060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155575</xdr:rowOff>
    </xdr:from>
    <xdr:to>
      <xdr:col>68</xdr:col>
      <xdr:colOff>152400</xdr:colOff>
      <xdr:row>61</xdr:row>
      <xdr:rowOff>163619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2293600" y="10381615"/>
          <a:ext cx="8128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055600" y="1051803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39281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2763500" y="106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2242800" y="10507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29227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1950700" y="1059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50482</xdr:rowOff>
    </xdr:from>
    <xdr:to>
      <xdr:col>81</xdr:col>
      <xdr:colOff>95250</xdr:colOff>
      <xdr:row>61</xdr:row>
      <xdr:rowOff>152082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427960" y="1027652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67009</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5563850" y="10125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70591</xdr:rowOff>
    </xdr:from>
    <xdr:to>
      <xdr:col>77</xdr:col>
      <xdr:colOff>95250</xdr:colOff>
      <xdr:row>62</xdr:row>
      <xdr:rowOff>741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665960" y="1029663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10918</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370050" y="10069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76623</xdr:rowOff>
    </xdr:from>
    <xdr:to>
      <xdr:col>73</xdr:col>
      <xdr:colOff>44450</xdr:colOff>
      <xdr:row>62</xdr:row>
      <xdr:rowOff>6773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868400" y="1030266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16950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557250" y="1007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104775</xdr:rowOff>
    </xdr:from>
    <xdr:to>
      <xdr:col>68</xdr:col>
      <xdr:colOff>203200</xdr:colOff>
      <xdr:row>62</xdr:row>
      <xdr:rowOff>34925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055600" y="1033081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763500" y="1010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112819</xdr:rowOff>
    </xdr:from>
    <xdr:to>
      <xdr:col>64</xdr:col>
      <xdr:colOff>152400</xdr:colOff>
      <xdr:row>62</xdr:row>
      <xdr:rowOff>42969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2242800" y="103388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53146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1950700" y="1011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準ずる債務負担行為に係るものが減となったことに加えて、各事業債の元利償還金が減となったこと等により分子は減となった。標準財政規模の増等により、分母は増となったこともあり、実質公債費負担比率は前年度対比０．１ポイントの減となった。類似団体平均と比較すると概ね健全な数値と言えるが、将来に過度の負担を残さぬよう、起債に頼ることのない財政運営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474950" y="5920922"/>
          <a:ext cx="0" cy="1528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5563850" y="742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405100" y="74493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5563850" y="5672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405100" y="59209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125185</xdr:rowOff>
    </xdr:from>
    <xdr:to>
      <xdr:col>81</xdr:col>
      <xdr:colOff>44450</xdr:colOff>
      <xdr:row>38</xdr:row>
      <xdr:rowOff>136676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712950" y="6495505"/>
          <a:ext cx="762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59768</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5563850" y="6765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427960" y="679329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136676</xdr:rowOff>
    </xdr:from>
    <xdr:to>
      <xdr:col>77</xdr:col>
      <xdr:colOff>44450</xdr:colOff>
      <xdr:row>38</xdr:row>
      <xdr:rowOff>159657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903960" y="6506996"/>
          <a:ext cx="80899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665960" y="67818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37005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159657</xdr:rowOff>
    </xdr:from>
    <xdr:to>
      <xdr:col>72</xdr:col>
      <xdr:colOff>203200</xdr:colOff>
      <xdr:row>39</xdr:row>
      <xdr:rowOff>22678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106400" y="6529977"/>
          <a:ext cx="797560" cy="3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868400" y="67473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557250" y="683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22678</xdr:rowOff>
    </xdr:from>
    <xdr:to>
      <xdr:col>68</xdr:col>
      <xdr:colOff>152400</xdr:colOff>
      <xdr:row>39</xdr:row>
      <xdr:rowOff>68641</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2293600" y="6560638"/>
          <a:ext cx="8128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055600" y="6747328"/>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2763500" y="683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2242800" y="6781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19507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74385</xdr:rowOff>
    </xdr:from>
    <xdr:to>
      <xdr:col>81</xdr:col>
      <xdr:colOff>95250</xdr:colOff>
      <xdr:row>39</xdr:row>
      <xdr:rowOff>4535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427960" y="64447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90913</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5563850" y="629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85876</xdr:rowOff>
    </xdr:from>
    <xdr:to>
      <xdr:col>77</xdr:col>
      <xdr:colOff>95250</xdr:colOff>
      <xdr:row>39</xdr:row>
      <xdr:rowOff>16026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665960" y="645619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26203</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370050" y="622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108857</xdr:rowOff>
    </xdr:from>
    <xdr:to>
      <xdr:col>73</xdr:col>
      <xdr:colOff>44450</xdr:colOff>
      <xdr:row>39</xdr:row>
      <xdr:rowOff>39007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868400" y="647917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49184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557250" y="625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143328</xdr:rowOff>
    </xdr:from>
    <xdr:to>
      <xdr:col>68</xdr:col>
      <xdr:colOff>203200</xdr:colOff>
      <xdr:row>39</xdr:row>
      <xdr:rowOff>73478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055600" y="651364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83655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63500" y="628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17841</xdr:rowOff>
    </xdr:from>
    <xdr:to>
      <xdr:col>64</xdr:col>
      <xdr:colOff>152400</xdr:colOff>
      <xdr:row>39</xdr:row>
      <xdr:rowOff>119441</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2242800" y="655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129618</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1950700" y="6332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都市計画事業に係る地方債現在高が増になった一方で、それに充てられる特定歳入見込みが増となったことから充当可能特定歳入見込額が増となり、地方債の現在高が臨時財政対策債の減等により減となったことから、充当可能財源等が将来負担額を上回っ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474950" y="2263684"/>
          <a:ext cx="0" cy="1518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5563850" y="375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405100" y="37823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5563850" y="19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150767</xdr:rowOff>
    </xdr:from>
    <xdr:to>
      <xdr:col>72</xdr:col>
      <xdr:colOff>203200</xdr:colOff>
      <xdr:row>15</xdr:row>
      <xdr:rowOff>49984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106400" y="2497727"/>
          <a:ext cx="797560" cy="6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5563850" y="218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427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43906</xdr:rowOff>
    </xdr:from>
    <xdr:to>
      <xdr:col>68</xdr:col>
      <xdr:colOff>152400</xdr:colOff>
      <xdr:row>15</xdr:row>
      <xdr:rowOff>49984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2293600" y="2390866"/>
          <a:ext cx="812800" cy="17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665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370050" y="198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100784</xdr:rowOff>
    </xdr:from>
    <xdr:to>
      <xdr:col>73</xdr:col>
      <xdr:colOff>44450</xdr:colOff>
      <xdr:row>14</xdr:row>
      <xdr:rowOff>30934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868400" y="228010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557250" y="205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126637</xdr:rowOff>
    </xdr:from>
    <xdr:to>
      <xdr:col>68</xdr:col>
      <xdr:colOff>203200</xdr:colOff>
      <xdr:row>14</xdr:row>
      <xdr:rowOff>56787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055600" y="230595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2763500" y="207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2242800" y="22990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1950700" y="207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99967</xdr:rowOff>
    </xdr:from>
    <xdr:to>
      <xdr:col>73</xdr:col>
      <xdr:colOff>44450</xdr:colOff>
      <xdr:row>15</xdr:row>
      <xdr:rowOff>30117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868400" y="244692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14894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557250" y="25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170634</xdr:rowOff>
    </xdr:from>
    <xdr:to>
      <xdr:col>68</xdr:col>
      <xdr:colOff>203200</xdr:colOff>
      <xdr:row>15</xdr:row>
      <xdr:rowOff>100784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055600" y="251759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85561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2763500" y="260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164556</xdr:rowOff>
    </xdr:from>
    <xdr:to>
      <xdr:col>64</xdr:col>
      <xdr:colOff>152400</xdr:colOff>
      <xdr:row>14</xdr:row>
      <xdr:rowOff>94706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2242800" y="23438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79483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1950700" y="2426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東京都小金井市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124,756
121,782
11.30
52,997,404
50,469,159
2,512,615
24,192,213
16,867,012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前年度対比で０．２ポイントの増となり、一般職退職手当、一般職時間外勤務手当等の増等により決算額も増となったが、類似団体平均は下回った。今後はより一層の人事給与制度の適正化を図るとともに、「市民協働」「公民連携」等を推進する観点からも、民間委託や指定管理者制度等の取り組みを推進し、行政サービスを維持・強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88138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135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119143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161290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13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17272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049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17272</xdr:rowOff>
    </xdr:from>
    <xdr:to>
      <xdr:col>11</xdr:col>
      <xdr:colOff>9525</xdr:colOff>
      <xdr:row>38</xdr:row>
      <xdr:rowOff>72136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323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61993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105681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53865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2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50817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137922</xdr:rowOff>
    </xdr:from>
    <xdr:to>
      <xdr:col>11</xdr:col>
      <xdr:colOff>60325</xdr:colOff>
      <xdr:row>38</xdr:row>
      <xdr:rowOff>68072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78249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2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21336</xdr:rowOff>
    </xdr:from>
    <xdr:to>
      <xdr:col>6</xdr:col>
      <xdr:colOff>171450</xdr:colOff>
      <xdr:row>38</xdr:row>
      <xdr:rowOff>122936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107713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前年度対比０．５ポイント増となり、次期住民情報システム等設計構築委託料が皆増、原油価格・物価高騰等の影響に伴い市施設光熱水費が増等により決算額についても増となった。今後も「市民協働」「公民連携」を基本原則として、事務事業のさらなる見直しを行い、物件費の抑制や行政サービスの維持・強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1814</xdr:rowOff>
    </xdr:from>
    <xdr:to>
      <xdr:col>82</xdr:col>
      <xdr:colOff>107950</xdr:colOff>
      <xdr:row>20</xdr:row>
      <xdr:rowOff>56243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4308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1814</xdr:rowOff>
    </xdr:from>
    <xdr:to>
      <xdr:col>78</xdr:col>
      <xdr:colOff>69850</xdr:colOff>
      <xdr:row>20</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430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107950</xdr:rowOff>
    </xdr:from>
    <xdr:to>
      <xdr:col>73</xdr:col>
      <xdr:colOff>180975</xdr:colOff>
      <xdr:row>20</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365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75293</xdr:rowOff>
    </xdr:from>
    <xdr:to>
      <xdr:col>69</xdr:col>
      <xdr:colOff>92075</xdr:colOff>
      <xdr:row>19</xdr:row>
      <xdr:rowOff>107950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32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57348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5443</xdr:rowOff>
    </xdr:from>
    <xdr:to>
      <xdr:col>82</xdr:col>
      <xdr:colOff>158750</xdr:colOff>
      <xdr:row>20</xdr:row>
      <xdr:rowOff>107043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4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148970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40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122464</xdr:rowOff>
    </xdr:from>
    <xdr:to>
      <xdr:col>78</xdr:col>
      <xdr:colOff>120650</xdr:colOff>
      <xdr:row>20</xdr:row>
      <xdr:rowOff>52614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37391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466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57150</xdr:rowOff>
    </xdr:from>
    <xdr:to>
      <xdr:col>69</xdr:col>
      <xdr:colOff>142875</xdr:colOff>
      <xdr:row>19</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143527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24493</xdr:rowOff>
    </xdr:from>
    <xdr:to>
      <xdr:col>65</xdr:col>
      <xdr:colOff>53975</xdr:colOff>
      <xdr:row>19</xdr:row>
      <xdr:rowOff>126093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110870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子育て世帯への臨時特別給付金、住民税非課税世帯等に対する臨時特別給付金等の減等があり決算額は減となったものの、経常経費は前年度対比は１．２ポイント増となり、類似団体平均を２．７ポイント上回った。今後も保育関係経費の増、社会保障関係経費の自然増が見込まれることから、生活保護から自立するための就労支援体制の強化等に努め、適正な給付に取り組む。</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123190</xdr:rowOff>
    </xdr:from>
    <xdr:to>
      <xdr:col>24</xdr:col>
      <xdr:colOff>25400</xdr:colOff>
      <xdr:row>58</xdr:row>
      <xdr:rowOff>43180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958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146067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123190</xdr:rowOff>
    </xdr:from>
    <xdr:to>
      <xdr:col>19</xdr:col>
      <xdr:colOff>187325</xdr:colOff>
      <xdr:row>58</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95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xdr:rowOff>
    </xdr:from>
    <xdr:to>
      <xdr:col>15</xdr:col>
      <xdr:colOff>98425</xdr:colOff>
      <xdr:row>58</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4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31767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62230</xdr:rowOff>
    </xdr:from>
    <xdr:to>
      <xdr:col>11</xdr:col>
      <xdr:colOff>9525</xdr:colOff>
      <xdr:row>58</xdr:row>
      <xdr:rowOff>5080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348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163830</xdr:rowOff>
    </xdr:from>
    <xdr:to>
      <xdr:col>24</xdr:col>
      <xdr:colOff>76200</xdr:colOff>
      <xdr:row>58</xdr:row>
      <xdr:rowOff>93980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135907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72390</xdr:rowOff>
    </xdr:from>
    <xdr:to>
      <xdr:col>20</xdr:col>
      <xdr:colOff>38100</xdr:colOff>
      <xdr:row>58</xdr:row>
      <xdr:rowOff>2540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158767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125730</xdr:rowOff>
    </xdr:from>
    <xdr:to>
      <xdr:col>11</xdr:col>
      <xdr:colOff>60325</xdr:colOff>
      <xdr:row>58</xdr:row>
      <xdr:rowOff>55880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40657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xdr:rowOff>
    </xdr:from>
    <xdr:to>
      <xdr:col>6</xdr:col>
      <xdr:colOff>171450</xdr:colOff>
      <xdr:row>57</xdr:row>
      <xdr:rowOff>113030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97807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は、国民健康保険特別会計繰出金、後期高齢者医療特別会計繰出金、介護保険特別会計繰出金等の増等により、前年度対比０．５ポイントの増となった。今後は更に特別会計に係る収納体制を強化し収入率の向上を図るとともに、医療費適正化や介護予防の推進に努め、給付費の抑制を図っ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129722</xdr:rowOff>
    </xdr:from>
    <xdr:to>
      <xdr:col>82</xdr:col>
      <xdr:colOff>107950</xdr:colOff>
      <xdr:row>56</xdr:row>
      <xdr:rowOff>12700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594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129722</xdr:rowOff>
    </xdr:from>
    <xdr:to>
      <xdr:col>78</xdr:col>
      <xdr:colOff>69850</xdr:colOff>
      <xdr:row>56</xdr:row>
      <xdr:rowOff>23585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59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168020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23585</xdr:rowOff>
    </xdr:from>
    <xdr:to>
      <xdr:col>73</xdr:col>
      <xdr:colOff>180975</xdr:colOff>
      <xdr:row>57</xdr:row>
      <xdr:rowOff>37193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24785"/>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37193</xdr:rowOff>
    </xdr:from>
    <xdr:to>
      <xdr:col>69</xdr:col>
      <xdr:colOff>92075</xdr:colOff>
      <xdr:row>57</xdr:row>
      <xdr:rowOff>58965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809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78922</xdr:rowOff>
    </xdr:from>
    <xdr:to>
      <xdr:col>78</xdr:col>
      <xdr:colOff>120650</xdr:colOff>
      <xdr:row>56</xdr:row>
      <xdr:rowOff>9072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19249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144235</xdr:rowOff>
    </xdr:from>
    <xdr:to>
      <xdr:col>74</xdr:col>
      <xdr:colOff>31750</xdr:colOff>
      <xdr:row>56</xdr:row>
      <xdr:rowOff>74385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84562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157843</xdr:rowOff>
    </xdr:from>
    <xdr:to>
      <xdr:col>69</xdr:col>
      <xdr:colOff>142875</xdr:colOff>
      <xdr:row>57</xdr:row>
      <xdr:rowOff>87993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98170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119942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補助費等は、前年度対比０．２ポイントの減となったが、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ワクチン接種体制確保事業費国庫補助金返還金等の国庫及び都補助金返還金の増等により決算額については増となり、類似団体平均と比較すると２．６ポイント上回った。今後も引き続き補助金等の根本的な検討等を行うことで、経常経費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37</xdr:row>
      <xdr:rowOff>133858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4592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133858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4317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88138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3494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97282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3494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公債費は、これまでまちづくり等の大規模な投資事業が遅れてきたこと等により、類似団体と比較して低い数字になっている。令和４年度は前年度対比０．４ポイントの減となり、決算額も減となった。</a:t>
          </a:r>
        </a:p>
        <a:p>
          <a:r>
            <a:rPr kumimoji="1" lang="ja-JP" altLang="en-US" sz="1300">
              <a:latin typeface="ＭＳ Ｐゴシック" panose="020B0600070205080204" pitchFamily="50" charset="-128"/>
              <a:ea typeface="ＭＳ Ｐゴシック" panose="020B0600070205080204" pitchFamily="50" charset="-128"/>
            </a:rPr>
            <a:t>　今後は駅周辺整備事業や老朽化した公共施設の更新等の大規模投資事業による公債費の増が見込まれる。限られた行財政資源を最適配分、最大活用の上、起債の発行抑制に努める。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119380</xdr:rowOff>
    </xdr:from>
    <xdr:to>
      <xdr:col>24</xdr:col>
      <xdr:colOff>25400</xdr:colOff>
      <xdr:row>74</xdr:row>
      <xdr:rowOff>149860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8066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149860</xdr:rowOff>
    </xdr:from>
    <xdr:to>
      <xdr:col>19</xdr:col>
      <xdr:colOff>187325</xdr:colOff>
      <xdr:row>75</xdr:row>
      <xdr:rowOff>24130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837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24130</xdr:rowOff>
    </xdr:from>
    <xdr:to>
      <xdr:col>15</xdr:col>
      <xdr:colOff>98425</xdr:colOff>
      <xdr:row>75</xdr:row>
      <xdr:rowOff>62230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882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62230</xdr:rowOff>
    </xdr:from>
    <xdr:to>
      <xdr:col>11</xdr:col>
      <xdr:colOff>9525</xdr:colOff>
      <xdr:row>75</xdr:row>
      <xdr:rowOff>123190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920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44466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68580</xdr:rowOff>
    </xdr:from>
    <xdr:to>
      <xdr:col>24</xdr:col>
      <xdr:colOff>76200</xdr:colOff>
      <xdr:row>74</xdr:row>
      <xdr:rowOff>170180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85107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99060</xdr:rowOff>
    </xdr:from>
    <xdr:to>
      <xdr:col>20</xdr:col>
      <xdr:colOff>38100</xdr:colOff>
      <xdr:row>75</xdr:row>
      <xdr:rowOff>29210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39387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144780</xdr:rowOff>
    </xdr:from>
    <xdr:to>
      <xdr:col>15</xdr:col>
      <xdr:colOff>149225</xdr:colOff>
      <xdr:row>75</xdr:row>
      <xdr:rowOff>74930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85107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123207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72390</xdr:rowOff>
    </xdr:from>
    <xdr:to>
      <xdr:col>6</xdr:col>
      <xdr:colOff>171450</xdr:colOff>
      <xdr:row>76</xdr:row>
      <xdr:rowOff>2539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12717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200">
              <a:latin typeface="ＭＳ Ｐゴシック" panose="020B0600070205080204" pitchFamily="50" charset="-128"/>
              <a:ea typeface="ＭＳ Ｐゴシック" panose="020B0600070205080204" pitchFamily="50" charset="-128"/>
            </a:rPr>
            <a:t>公債費以外の経常経費は、補助費等が地域振興券事業費負担金が皆減等により前年度対比０．５ポイントの減となったものの、扶助費が前年度対比で１．２ポイントの増となったこと等により、前年度対比２．２ポイントの増となった。類似団体平均は５８／６２であり、依然として類似団体平均と比較して高い数値となっていることから、今後もさらなる経常経費の抑制に努めていくことで、持続可能な自律した行財政基盤の確立を図っ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119380</xdr:rowOff>
    </xdr:from>
    <xdr:to>
      <xdr:col>82</xdr:col>
      <xdr:colOff>107950</xdr:colOff>
      <xdr:row>79</xdr:row>
      <xdr:rowOff>115570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4924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119380</xdr:rowOff>
    </xdr:from>
    <xdr:to>
      <xdr:col>78</xdr:col>
      <xdr:colOff>69850</xdr:colOff>
      <xdr:row>79</xdr:row>
      <xdr:rowOff>100330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4924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100330</xdr:rowOff>
    </xdr:from>
    <xdr:to>
      <xdr:col>73</xdr:col>
      <xdr:colOff>180975</xdr:colOff>
      <xdr:row>79</xdr:row>
      <xdr:rowOff>123189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6448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100347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123189</xdr:rowOff>
    </xdr:from>
    <xdr:to>
      <xdr:col>69</xdr:col>
      <xdr:colOff>92075</xdr:colOff>
      <xdr:row>79</xdr:row>
      <xdr:rowOff>123189</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667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138447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64770</xdr:rowOff>
    </xdr:from>
    <xdr:to>
      <xdr:col>82</xdr:col>
      <xdr:colOff>158750</xdr:colOff>
      <xdr:row>79</xdr:row>
      <xdr:rowOff>166370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36847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68580</xdr:rowOff>
    </xdr:from>
    <xdr:to>
      <xdr:col>78</xdr:col>
      <xdr:colOff>120650</xdr:colOff>
      <xdr:row>78</xdr:row>
      <xdr:rowOff>170180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154957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49530</xdr:rowOff>
    </xdr:from>
    <xdr:to>
      <xdr:col>74</xdr:col>
      <xdr:colOff>31750</xdr:colOff>
      <xdr:row>79</xdr:row>
      <xdr:rowOff>151130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135907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72389</xdr:rowOff>
    </xdr:from>
    <xdr:to>
      <xdr:col>69</xdr:col>
      <xdr:colOff>142875</xdr:colOff>
      <xdr:row>80</xdr:row>
      <xdr:rowOff>2539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158766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72389</xdr:rowOff>
    </xdr:from>
    <xdr:to>
      <xdr:col>65</xdr:col>
      <xdr:colOff>53975</xdr:colOff>
      <xdr:row>80</xdr:row>
      <xdr:rowOff>2539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158766</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東京都小金井市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168407</xdr:rowOff>
    </xdr:from>
    <xdr:to>
      <xdr:col>29</xdr:col>
      <xdr:colOff>127000</xdr:colOff>
      <xdr:row>18</xdr:row>
      <xdr:rowOff>11953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30682"/>
          <a:ext cx="647700" cy="14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59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8639</xdr:rowOff>
    </xdr:from>
    <xdr:to>
      <xdr:col>26</xdr:col>
      <xdr:colOff>50800</xdr:colOff>
      <xdr:row>18</xdr:row>
      <xdr:rowOff>11953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142364"/>
          <a:ext cx="698500" cy="3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145557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9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8639</xdr:rowOff>
    </xdr:from>
    <xdr:to>
      <xdr:col>22</xdr:col>
      <xdr:colOff>114300</xdr:colOff>
      <xdr:row>18</xdr:row>
      <xdr:rowOff>17142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42364"/>
          <a:ext cx="698500" cy="8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169262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3244</xdr:rowOff>
    </xdr:from>
    <xdr:to>
      <xdr:col>18</xdr:col>
      <xdr:colOff>177800</xdr:colOff>
      <xdr:row>18</xdr:row>
      <xdr:rowOff>17142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136969"/>
          <a:ext cx="698500" cy="13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36628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5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49499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6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117607</xdr:rowOff>
    </xdr:from>
    <xdr:to>
      <xdr:col>29</xdr:col>
      <xdr:colOff>177800</xdr:colOff>
      <xdr:row>18</xdr:row>
      <xdr:rowOff>47757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79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89684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5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132603</xdr:rowOff>
    </xdr:from>
    <xdr:to>
      <xdr:col>26</xdr:col>
      <xdr:colOff>101600</xdr:colOff>
      <xdr:row>18</xdr:row>
      <xdr:rowOff>62753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94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47530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81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129289</xdr:rowOff>
    </xdr:from>
    <xdr:to>
      <xdr:col>22</xdr:col>
      <xdr:colOff>165100</xdr:colOff>
      <xdr:row>18</xdr:row>
      <xdr:rowOff>59439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91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44216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137792</xdr:rowOff>
    </xdr:from>
    <xdr:to>
      <xdr:col>19</xdr:col>
      <xdr:colOff>38100</xdr:colOff>
      <xdr:row>18</xdr:row>
      <xdr:rowOff>67942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00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52719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86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123894</xdr:rowOff>
    </xdr:from>
    <xdr:to>
      <xdr:col>15</xdr:col>
      <xdr:colOff>101600</xdr:colOff>
      <xdr:row>18</xdr:row>
      <xdr:rowOff>54044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86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38821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17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91605</xdr:rowOff>
    </xdr:from>
    <xdr:to>
      <xdr:col>29</xdr:col>
      <xdr:colOff>127000</xdr:colOff>
      <xdr:row>36</xdr:row>
      <xdr:rowOff>123495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044855"/>
          <a:ext cx="647700" cy="31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336414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03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91605</xdr:rowOff>
    </xdr:from>
    <xdr:to>
      <xdr:col>26</xdr:col>
      <xdr:colOff>50800</xdr:colOff>
      <xdr:row>36</xdr:row>
      <xdr:rowOff>123266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044855"/>
          <a:ext cx="698500" cy="31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4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121476</xdr:rowOff>
    </xdr:from>
    <xdr:to>
      <xdr:col>22</xdr:col>
      <xdr:colOff>114300</xdr:colOff>
      <xdr:row>36</xdr:row>
      <xdr:rowOff>123266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074726"/>
          <a:ext cx="698500" cy="1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332643</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0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61125</xdr:rowOff>
    </xdr:from>
    <xdr:to>
      <xdr:col>18</xdr:col>
      <xdr:colOff>177800</xdr:colOff>
      <xdr:row>36</xdr:row>
      <xdr:rowOff>121476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014375"/>
          <a:ext cx="698500" cy="60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341177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323956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72695</xdr:rowOff>
    </xdr:from>
    <xdr:to>
      <xdr:col>29</xdr:col>
      <xdr:colOff>177800</xdr:colOff>
      <xdr:row>37</xdr:row>
      <xdr:rowOff>2845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25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44772</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99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40805</xdr:rowOff>
    </xdr:from>
    <xdr:to>
      <xdr:col>26</xdr:col>
      <xdr:colOff>101600</xdr:colOff>
      <xdr:row>36</xdr:row>
      <xdr:rowOff>142405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94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127182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080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72466</xdr:rowOff>
    </xdr:from>
    <xdr:to>
      <xdr:col>22</xdr:col>
      <xdr:colOff>165100</xdr:colOff>
      <xdr:row>37</xdr:row>
      <xdr:rowOff>2616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25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158843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1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70676</xdr:rowOff>
    </xdr:from>
    <xdr:to>
      <xdr:col>19</xdr:col>
      <xdr:colOff>38100</xdr:colOff>
      <xdr:row>37</xdr:row>
      <xdr:rowOff>826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23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157053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1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10325</xdr:rowOff>
    </xdr:from>
    <xdr:to>
      <xdr:col>15</xdr:col>
      <xdr:colOff>101600</xdr:colOff>
      <xdr:row>36</xdr:row>
      <xdr:rowOff>111925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63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96702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04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東京都小金井市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124,756
121,782
11.30
52,997,404
50,469,159
2,512,615
24,192,213
16,867,012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9375</xdr:rowOff>
    </xdr:from>
    <xdr:to>
      <xdr:col>24</xdr:col>
      <xdr:colOff>63500</xdr:colOff>
      <xdr:row>37</xdr:row>
      <xdr:rowOff>45654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353025"/>
          <a:ext cx="838200" cy="3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114657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4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45654</xdr:rowOff>
    </xdr:from>
    <xdr:to>
      <xdr:col>19</xdr:col>
      <xdr:colOff>177800</xdr:colOff>
      <xdr:row>37</xdr:row>
      <xdr:rowOff>50020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389304"/>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46527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50020</xdr:rowOff>
    </xdr:from>
    <xdr:to>
      <xdr:col>15</xdr:col>
      <xdr:colOff>50800</xdr:colOff>
      <xdr:row>37</xdr:row>
      <xdr:rowOff>83647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393670"/>
          <a:ext cx="889000" cy="3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63375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65313</xdr:rowOff>
    </xdr:from>
    <xdr:to>
      <xdr:col>10</xdr:col>
      <xdr:colOff>114300</xdr:colOff>
      <xdr:row>37</xdr:row>
      <xdr:rowOff>83647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408963"/>
          <a:ext cx="8890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164325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167274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130025</xdr:rowOff>
    </xdr:from>
    <xdr:to>
      <xdr:col>24</xdr:col>
      <xdr:colOff>114300</xdr:colOff>
      <xdr:row>37</xdr:row>
      <xdr:rowOff>60175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0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108452</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8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166304</xdr:rowOff>
    </xdr:from>
    <xdr:to>
      <xdr:col>20</xdr:col>
      <xdr:colOff>38100</xdr:colOff>
      <xdr:row>37</xdr:row>
      <xdr:rowOff>96454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3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87581</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43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170670</xdr:rowOff>
    </xdr:from>
    <xdr:to>
      <xdr:col>15</xdr:col>
      <xdr:colOff>101600</xdr:colOff>
      <xdr:row>37</xdr:row>
      <xdr:rowOff>100820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4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91947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43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32847</xdr:rowOff>
    </xdr:from>
    <xdr:to>
      <xdr:col>10</xdr:col>
      <xdr:colOff>165100</xdr:colOff>
      <xdr:row>37</xdr:row>
      <xdr:rowOff>134447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7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125575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46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14513</xdr:rowOff>
    </xdr:from>
    <xdr:to>
      <xdr:col>6</xdr:col>
      <xdr:colOff>38100</xdr:colOff>
      <xdr:row>37</xdr:row>
      <xdr:rowOff>116113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107240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45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71087</xdr:rowOff>
    </xdr:from>
    <xdr:to>
      <xdr:col>24</xdr:col>
      <xdr:colOff>63500</xdr:colOff>
      <xdr:row>56</xdr:row>
      <xdr:rowOff>94111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72287"/>
          <a:ext cx="838200" cy="2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74838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7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94111</xdr:rowOff>
    </xdr:from>
    <xdr:to>
      <xdr:col>19</xdr:col>
      <xdr:colOff>177800</xdr:colOff>
      <xdr:row>57</xdr:row>
      <xdr:rowOff>34217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95311"/>
          <a:ext cx="889000" cy="1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84243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34217</xdr:rowOff>
    </xdr:from>
    <xdr:to>
      <xdr:col>15</xdr:col>
      <xdr:colOff>50800</xdr:colOff>
      <xdr:row>57</xdr:row>
      <xdr:rowOff>135748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06867"/>
          <a:ext cx="889000" cy="10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6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135748</xdr:rowOff>
    </xdr:from>
    <xdr:to>
      <xdr:col>10</xdr:col>
      <xdr:colOff>114300</xdr:colOff>
      <xdr:row>58</xdr:row>
      <xdr:rowOff>31050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08398"/>
          <a:ext cx="889000" cy="6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44271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8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86072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03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20287</xdr:rowOff>
    </xdr:from>
    <xdr:to>
      <xdr:col>24</xdr:col>
      <xdr:colOff>114300</xdr:colOff>
      <xdr:row>56</xdr:row>
      <xdr:rowOff>121887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2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43164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7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43311</xdr:rowOff>
    </xdr:from>
    <xdr:to>
      <xdr:col>20</xdr:col>
      <xdr:colOff>38100</xdr:colOff>
      <xdr:row>56</xdr:row>
      <xdr:rowOff>144911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4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161438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1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154867</xdr:rowOff>
    </xdr:from>
    <xdr:to>
      <xdr:col>15</xdr:col>
      <xdr:colOff>101600</xdr:colOff>
      <xdr:row>57</xdr:row>
      <xdr:rowOff>85017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5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101544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3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84948</xdr:rowOff>
    </xdr:from>
    <xdr:to>
      <xdr:col>10</xdr:col>
      <xdr:colOff>165100</xdr:colOff>
      <xdr:row>58</xdr:row>
      <xdr:rowOff>15098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5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31625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63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151700</xdr:rowOff>
    </xdr:from>
    <xdr:to>
      <xdr:col>6</xdr:col>
      <xdr:colOff>38100</xdr:colOff>
      <xdr:row>58</xdr:row>
      <xdr:rowOff>81850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2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98377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69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43049</xdr:rowOff>
    </xdr:from>
    <xdr:to>
      <xdr:col>24</xdr:col>
      <xdr:colOff>63500</xdr:colOff>
      <xdr:row>78</xdr:row>
      <xdr:rowOff>51505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16149"/>
          <a:ext cx="838200" cy="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46568</xdr:rowOff>
    </xdr:from>
    <xdr:to>
      <xdr:col>19</xdr:col>
      <xdr:colOff>177800</xdr:colOff>
      <xdr:row>78</xdr:row>
      <xdr:rowOff>51505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19668"/>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46568</xdr:rowOff>
    </xdr:from>
    <xdr:to>
      <xdr:col>15</xdr:col>
      <xdr:colOff>50800</xdr:colOff>
      <xdr:row>78</xdr:row>
      <xdr:rowOff>62112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19668"/>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43350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54020</xdr:rowOff>
    </xdr:from>
    <xdr:to>
      <xdr:col>10</xdr:col>
      <xdr:colOff>114300</xdr:colOff>
      <xdr:row>78</xdr:row>
      <xdr:rowOff>62112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27120"/>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52630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8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49065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7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163699</xdr:rowOff>
    </xdr:from>
    <xdr:to>
      <xdr:col>24</xdr:col>
      <xdr:colOff>114300</xdr:colOff>
      <xdr:row>78</xdr:row>
      <xdr:rowOff>93849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78626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705</xdr:rowOff>
    </xdr:from>
    <xdr:to>
      <xdr:col>20</xdr:col>
      <xdr:colOff>38100</xdr:colOff>
      <xdr:row>78</xdr:row>
      <xdr:rowOff>102305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93432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6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167218</xdr:rowOff>
    </xdr:from>
    <xdr:to>
      <xdr:col>15</xdr:col>
      <xdr:colOff>101600</xdr:colOff>
      <xdr:row>78</xdr:row>
      <xdr:rowOff>97368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88495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6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11312</xdr:rowOff>
    </xdr:from>
    <xdr:to>
      <xdr:col>10</xdr:col>
      <xdr:colOff>165100</xdr:colOff>
      <xdr:row>78</xdr:row>
      <xdr:rowOff>112912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104039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77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3220</xdr:rowOff>
    </xdr:from>
    <xdr:to>
      <xdr:col>6</xdr:col>
      <xdr:colOff>38100</xdr:colOff>
      <xdr:row>78</xdr:row>
      <xdr:rowOff>104820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95947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6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79578</xdr:rowOff>
    </xdr:from>
    <xdr:to>
      <xdr:col>24</xdr:col>
      <xdr:colOff>63500</xdr:colOff>
      <xdr:row>95</xdr:row>
      <xdr:rowOff>146771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367328"/>
          <a:ext cx="838200" cy="6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79578</xdr:rowOff>
    </xdr:from>
    <xdr:to>
      <xdr:col>19</xdr:col>
      <xdr:colOff>177800</xdr:colOff>
      <xdr:row>96</xdr:row>
      <xdr:rowOff>85979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367328"/>
          <a:ext cx="889000" cy="17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85979</xdr:rowOff>
    </xdr:from>
    <xdr:to>
      <xdr:col>15</xdr:col>
      <xdr:colOff>50800</xdr:colOff>
      <xdr:row>96</xdr:row>
      <xdr:rowOff>143708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545179"/>
          <a:ext cx="889000" cy="5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150248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609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143708</xdr:rowOff>
    </xdr:from>
    <xdr:to>
      <xdr:col>10</xdr:col>
      <xdr:colOff>114300</xdr:colOff>
      <xdr:row>97</xdr:row>
      <xdr:rowOff>39261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02908"/>
          <a:ext cx="889000" cy="6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20048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30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60762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3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95971</xdr:rowOff>
    </xdr:from>
    <xdr:to>
      <xdr:col>24</xdr:col>
      <xdr:colOff>114300</xdr:colOff>
      <xdr:row>96</xdr:row>
      <xdr:rowOff>26121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38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74398</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36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28778</xdr:rowOff>
    </xdr:from>
    <xdr:to>
      <xdr:col>20</xdr:col>
      <xdr:colOff>38100</xdr:colOff>
      <xdr:row>95</xdr:row>
      <xdr:rowOff>130378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1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121505</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40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35179</xdr:rowOff>
    </xdr:from>
    <xdr:to>
      <xdr:col>15</xdr:col>
      <xdr:colOff>101600</xdr:colOff>
      <xdr:row>96</xdr:row>
      <xdr:rowOff>136779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9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153306</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626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92908</xdr:rowOff>
    </xdr:from>
    <xdr:to>
      <xdr:col>10</xdr:col>
      <xdr:colOff>165100</xdr:colOff>
      <xdr:row>97</xdr:row>
      <xdr:rowOff>23058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14185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664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159911</xdr:rowOff>
    </xdr:from>
    <xdr:to>
      <xdr:col>6</xdr:col>
      <xdr:colOff>38100</xdr:colOff>
      <xdr:row>97</xdr:row>
      <xdr:rowOff>90061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81188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7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99129</xdr:rowOff>
    </xdr:from>
    <xdr:to>
      <xdr:col>55</xdr:col>
      <xdr:colOff>0</xdr:colOff>
      <xdr:row>36</xdr:row>
      <xdr:rowOff>52680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099879"/>
          <a:ext cx="838200" cy="12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14041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86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35665</xdr:rowOff>
    </xdr:from>
    <xdr:to>
      <xdr:col>50</xdr:col>
      <xdr:colOff>114300</xdr:colOff>
      <xdr:row>36</xdr:row>
      <xdr:rowOff>52680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179165"/>
          <a:ext cx="889000" cy="104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166441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35665</xdr:rowOff>
    </xdr:from>
    <xdr:to>
      <xdr:col>45</xdr:col>
      <xdr:colOff>177800</xdr:colOff>
      <xdr:row>36</xdr:row>
      <xdr:rowOff>115947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179165"/>
          <a:ext cx="889000" cy="110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106254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24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108828</xdr:rowOff>
    </xdr:from>
    <xdr:to>
      <xdr:col>41</xdr:col>
      <xdr:colOff>50800</xdr:colOff>
      <xdr:row>36</xdr:row>
      <xdr:rowOff>115947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281028"/>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68851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41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96011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48329</xdr:rowOff>
    </xdr:from>
    <xdr:to>
      <xdr:col>55</xdr:col>
      <xdr:colOff>50800</xdr:colOff>
      <xdr:row>35</xdr:row>
      <xdr:rowOff>149929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04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71206</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0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1880</xdr:rowOff>
    </xdr:from>
    <xdr:to>
      <xdr:col>50</xdr:col>
      <xdr:colOff>165100</xdr:colOff>
      <xdr:row>36</xdr:row>
      <xdr:rowOff>103480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1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120007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94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156315</xdr:rowOff>
    </xdr:from>
    <xdr:to>
      <xdr:col>46</xdr:col>
      <xdr:colOff>38100</xdr:colOff>
      <xdr:row>30</xdr:row>
      <xdr:rowOff>86465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12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102992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4903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65147</xdr:rowOff>
    </xdr:from>
    <xdr:to>
      <xdr:col>41</xdr:col>
      <xdr:colOff>101600</xdr:colOff>
      <xdr:row>36</xdr:row>
      <xdr:rowOff>166747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3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11824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01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58028</xdr:rowOff>
    </xdr:from>
    <xdr:to>
      <xdr:col>36</xdr:col>
      <xdr:colOff>165100</xdr:colOff>
      <xdr:row>36</xdr:row>
      <xdr:rowOff>159628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3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4705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00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38240</xdr:rowOff>
    </xdr:from>
    <xdr:to>
      <xdr:col>55</xdr:col>
      <xdr:colOff>0</xdr:colOff>
      <xdr:row>57</xdr:row>
      <xdr:rowOff>83807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810890"/>
          <a:ext cx="838200" cy="4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169930</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28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1206</xdr:rowOff>
    </xdr:from>
    <xdr:to>
      <xdr:col>50</xdr:col>
      <xdr:colOff>114300</xdr:colOff>
      <xdr:row>57</xdr:row>
      <xdr:rowOff>38240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773856"/>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67898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76784</xdr:rowOff>
    </xdr:from>
    <xdr:to>
      <xdr:col>45</xdr:col>
      <xdr:colOff>177800</xdr:colOff>
      <xdr:row>57</xdr:row>
      <xdr:rowOff>1206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677984"/>
          <a:ext cx="889000" cy="9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65282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3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46609</xdr:rowOff>
    </xdr:from>
    <xdr:to>
      <xdr:col>41</xdr:col>
      <xdr:colOff>50800</xdr:colOff>
      <xdr:row>56</xdr:row>
      <xdr:rowOff>76784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476359"/>
          <a:ext cx="889000" cy="2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82110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3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51757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65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33007</xdr:rowOff>
    </xdr:from>
    <xdr:to>
      <xdr:col>55</xdr:col>
      <xdr:colOff>50800</xdr:colOff>
      <xdr:row>57</xdr:row>
      <xdr:rowOff>134607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0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11434</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8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158890</xdr:rowOff>
    </xdr:from>
    <xdr:to>
      <xdr:col>50</xdr:col>
      <xdr:colOff>165100</xdr:colOff>
      <xdr:row>57</xdr:row>
      <xdr:rowOff>89040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80167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5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121856</xdr:rowOff>
    </xdr:from>
    <xdr:to>
      <xdr:col>46</xdr:col>
      <xdr:colOff>38100</xdr:colOff>
      <xdr:row>57</xdr:row>
      <xdr:rowOff>52006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43133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81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25984</xdr:rowOff>
    </xdr:from>
    <xdr:to>
      <xdr:col>41</xdr:col>
      <xdr:colOff>101600</xdr:colOff>
      <xdr:row>56</xdr:row>
      <xdr:rowOff>127584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2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118711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71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167259</xdr:rowOff>
    </xdr:from>
    <xdr:to>
      <xdr:col>36</xdr:col>
      <xdr:colOff>165100</xdr:colOff>
      <xdr:row>55</xdr:row>
      <xdr:rowOff>97409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4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113936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20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99033</xdr:rowOff>
    </xdr:from>
    <xdr:to>
      <xdr:col>55</xdr:col>
      <xdr:colOff>0</xdr:colOff>
      <xdr:row>77</xdr:row>
      <xdr:rowOff>65154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129233"/>
          <a:ext cx="838200" cy="13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149531</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7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65154</xdr:rowOff>
    </xdr:from>
    <xdr:to>
      <xdr:col>50</xdr:col>
      <xdr:colOff>114300</xdr:colOff>
      <xdr:row>77</xdr:row>
      <xdr:rowOff>103170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266804"/>
          <a:ext cx="889000" cy="3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107515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3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103170</xdr:rowOff>
    </xdr:from>
    <xdr:to>
      <xdr:col>45</xdr:col>
      <xdr:colOff>177800</xdr:colOff>
      <xdr:row>77</xdr:row>
      <xdr:rowOff>131105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304820"/>
          <a:ext cx="8890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61089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29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100199</xdr:rowOff>
    </xdr:from>
    <xdr:to>
      <xdr:col>41</xdr:col>
      <xdr:colOff>50800</xdr:colOff>
      <xdr:row>77</xdr:row>
      <xdr:rowOff>131105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301849"/>
          <a:ext cx="889000" cy="3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106283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9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130241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9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48233</xdr:rowOff>
    </xdr:from>
    <xdr:to>
      <xdr:col>55</xdr:col>
      <xdr:colOff>50800</xdr:colOff>
      <xdr:row>76</xdr:row>
      <xdr:rowOff>149833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07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71109</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92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14354</xdr:rowOff>
    </xdr:from>
    <xdr:to>
      <xdr:col>50</xdr:col>
      <xdr:colOff>165100</xdr:colOff>
      <xdr:row>77</xdr:row>
      <xdr:rowOff>115954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21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132481</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99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52370</xdr:rowOff>
    </xdr:from>
    <xdr:to>
      <xdr:col>46</xdr:col>
      <xdr:colOff>38100</xdr:colOff>
      <xdr:row>77</xdr:row>
      <xdr:rowOff>153970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25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145097</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34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80305</xdr:rowOff>
    </xdr:from>
    <xdr:to>
      <xdr:col>41</xdr:col>
      <xdr:colOff>101600</xdr:colOff>
      <xdr:row>78</xdr:row>
      <xdr:rowOff>10455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2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37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49399</xdr:rowOff>
    </xdr:from>
    <xdr:to>
      <xdr:col>36</xdr:col>
      <xdr:colOff>165100</xdr:colOff>
      <xdr:row>77</xdr:row>
      <xdr:rowOff>150999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2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142126</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34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3318</xdr:rowOff>
    </xdr:from>
    <xdr:to>
      <xdr:col>55</xdr:col>
      <xdr:colOff>0</xdr:colOff>
      <xdr:row>98</xdr:row>
      <xdr:rowOff>40396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805418"/>
          <a:ext cx="838200" cy="3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119835</xdr:rowOff>
    </xdr:from>
    <xdr:to>
      <xdr:col>50</xdr:col>
      <xdr:colOff>114300</xdr:colOff>
      <xdr:row>98</xdr:row>
      <xdr:rowOff>3318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750485"/>
          <a:ext cx="889000" cy="5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119835</xdr:rowOff>
    </xdr:from>
    <xdr:to>
      <xdr:col>45</xdr:col>
      <xdr:colOff>177800</xdr:colOff>
      <xdr:row>98</xdr:row>
      <xdr:rowOff>5124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750485"/>
          <a:ext cx="889000" cy="5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46527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5124</xdr:rowOff>
    </xdr:from>
    <xdr:to>
      <xdr:col>41</xdr:col>
      <xdr:colOff>50800</xdr:colOff>
      <xdr:row>98</xdr:row>
      <xdr:rowOff>57062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807224"/>
          <a:ext cx="889000" cy="5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64929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38732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161046</xdr:rowOff>
    </xdr:from>
    <xdr:to>
      <xdr:col>55</xdr:col>
      <xdr:colOff>50800</xdr:colOff>
      <xdr:row>98</xdr:row>
      <xdr:rowOff>91196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9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75973</xdr:rowOff>
    </xdr:from>
    <xdr:ext cx="469744"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0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123968</xdr:rowOff>
    </xdr:from>
    <xdr:to>
      <xdr:col>50</xdr:col>
      <xdr:colOff>165100</xdr:colOff>
      <xdr:row>98</xdr:row>
      <xdr:rowOff>54118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45245</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04428" y="168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69035</xdr:rowOff>
    </xdr:from>
    <xdr:to>
      <xdr:col>46</xdr:col>
      <xdr:colOff>38100</xdr:colOff>
      <xdr:row>97</xdr:row>
      <xdr:rowOff>170635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6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97</xdr:row>
      <xdr:rowOff>161762</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15428" y="167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125774</xdr:rowOff>
    </xdr:from>
    <xdr:to>
      <xdr:col>41</xdr:col>
      <xdr:colOff>101600</xdr:colOff>
      <xdr:row>98</xdr:row>
      <xdr:rowOff>55924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5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47051</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26428" y="1684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6262</xdr:rowOff>
    </xdr:from>
    <xdr:to>
      <xdr:col>36</xdr:col>
      <xdr:colOff>165100</xdr:colOff>
      <xdr:row>98</xdr:row>
      <xdr:rowOff>107862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0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98989</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37428" y="1690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123842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104411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38506</xdr:rowOff>
    </xdr:from>
    <xdr:to>
      <xdr:col>85</xdr:col>
      <xdr:colOff>127000</xdr:colOff>
      <xdr:row>77</xdr:row>
      <xdr:rowOff>49137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240156"/>
          <a:ext cx="838200" cy="1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32792</xdr:rowOff>
    </xdr:from>
    <xdr:to>
      <xdr:col>81</xdr:col>
      <xdr:colOff>50800</xdr:colOff>
      <xdr:row>77</xdr:row>
      <xdr:rowOff>38506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234442"/>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148924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17399</xdr:rowOff>
    </xdr:from>
    <xdr:to>
      <xdr:col>76</xdr:col>
      <xdr:colOff>114300</xdr:colOff>
      <xdr:row>77</xdr:row>
      <xdr:rowOff>32792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219049"/>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13917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166103</xdr:rowOff>
    </xdr:from>
    <xdr:to>
      <xdr:col>71</xdr:col>
      <xdr:colOff>177800</xdr:colOff>
      <xdr:row>77</xdr:row>
      <xdr:rowOff>17399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196303"/>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20985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2202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169787</xdr:rowOff>
    </xdr:from>
    <xdr:to>
      <xdr:col>85</xdr:col>
      <xdr:colOff>177800</xdr:colOff>
      <xdr:row>77</xdr:row>
      <xdr:rowOff>99937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1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84714</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159156</xdr:rowOff>
    </xdr:from>
    <xdr:to>
      <xdr:col>81</xdr:col>
      <xdr:colOff>101600</xdr:colOff>
      <xdr:row>77</xdr:row>
      <xdr:rowOff>89306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1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80433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28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153442</xdr:rowOff>
    </xdr:from>
    <xdr:to>
      <xdr:col>76</xdr:col>
      <xdr:colOff>165100</xdr:colOff>
      <xdr:row>77</xdr:row>
      <xdr:rowOff>83592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18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74719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27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138049</xdr:rowOff>
    </xdr:from>
    <xdr:to>
      <xdr:col>72</xdr:col>
      <xdr:colOff>38100</xdr:colOff>
      <xdr:row>77</xdr:row>
      <xdr:rowOff>68199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16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59326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26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115303</xdr:rowOff>
    </xdr:from>
    <xdr:to>
      <xdr:col>67</xdr:col>
      <xdr:colOff>101600</xdr:colOff>
      <xdr:row>77</xdr:row>
      <xdr:rowOff>45453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14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36580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23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124929</xdr:rowOff>
    </xdr:from>
    <xdr:to>
      <xdr:col>85</xdr:col>
      <xdr:colOff>127000</xdr:colOff>
      <xdr:row>98</xdr:row>
      <xdr:rowOff>111702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755579"/>
          <a:ext cx="838200" cy="15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124929</xdr:rowOff>
    </xdr:from>
    <xdr:to>
      <xdr:col>81</xdr:col>
      <xdr:colOff>50800</xdr:colOff>
      <xdr:row>98</xdr:row>
      <xdr:rowOff>88678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755579"/>
          <a:ext cx="889000" cy="13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76711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88678</xdr:rowOff>
    </xdr:from>
    <xdr:to>
      <xdr:col>76</xdr:col>
      <xdr:colOff>114300</xdr:colOff>
      <xdr:row>98</xdr:row>
      <xdr:rowOff>89799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90778"/>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165930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9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38157</xdr:rowOff>
    </xdr:from>
    <xdr:to>
      <xdr:col>71</xdr:col>
      <xdr:colOff>177800</xdr:colOff>
      <xdr:row>98</xdr:row>
      <xdr:rowOff>89799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40257"/>
          <a:ext cx="889000" cy="5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165070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96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101638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90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60902</xdr:rowOff>
    </xdr:from>
    <xdr:to>
      <xdr:col>85</xdr:col>
      <xdr:colOff>177800</xdr:colOff>
      <xdr:row>98</xdr:row>
      <xdr:rowOff>162502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6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39329</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84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74129</xdr:rowOff>
    </xdr:from>
    <xdr:to>
      <xdr:col>81</xdr:col>
      <xdr:colOff>101600</xdr:colOff>
      <xdr:row>98</xdr:row>
      <xdr:rowOff>4279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0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20806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48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37878</xdr:rowOff>
    </xdr:from>
    <xdr:to>
      <xdr:col>76</xdr:col>
      <xdr:colOff>165100</xdr:colOff>
      <xdr:row>98</xdr:row>
      <xdr:rowOff>139478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3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156005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61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38999</xdr:rowOff>
    </xdr:from>
    <xdr:to>
      <xdr:col>72</xdr:col>
      <xdr:colOff>38100</xdr:colOff>
      <xdr:row>98</xdr:row>
      <xdr:rowOff>140599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157126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61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158807</xdr:rowOff>
    </xdr:from>
    <xdr:to>
      <xdr:col>67</xdr:col>
      <xdr:colOff>101600</xdr:colOff>
      <xdr:row>98</xdr:row>
      <xdr:rowOff>88957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8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105484</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56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83964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94823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44431</xdr:rowOff>
    </xdr:from>
    <xdr:to>
      <xdr:col>107</xdr:col>
      <xdr:colOff>50800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5998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44374</xdr:rowOff>
    </xdr:from>
    <xdr:to>
      <xdr:col>102</xdr:col>
      <xdr:colOff>114300</xdr:colOff>
      <xdr:row>59</xdr:row>
      <xdr:rowOff>44431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159924"/>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29176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39216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165081</xdr:rowOff>
    </xdr:from>
    <xdr:to>
      <xdr:col>102</xdr:col>
      <xdr:colOff>165100</xdr:colOff>
      <xdr:row>59</xdr:row>
      <xdr:rowOff>95231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10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86358</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420650" y="10201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165024</xdr:rowOff>
    </xdr:from>
    <xdr:to>
      <xdr:col>98</xdr:col>
      <xdr:colOff>38100</xdr:colOff>
      <xdr:row>59</xdr:row>
      <xdr:rowOff>95174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86301</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531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168314</xdr:rowOff>
    </xdr:from>
    <xdr:to>
      <xdr:col>116</xdr:col>
      <xdr:colOff>63500</xdr:colOff>
      <xdr:row>77</xdr:row>
      <xdr:rowOff>86283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98514"/>
          <a:ext cx="838200" cy="8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43502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84683</xdr:rowOff>
    </xdr:from>
    <xdr:to>
      <xdr:col>111</xdr:col>
      <xdr:colOff>177800</xdr:colOff>
      <xdr:row>77</xdr:row>
      <xdr:rowOff>86283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28633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14279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121983</xdr:rowOff>
    </xdr:from>
    <xdr:to>
      <xdr:col>107</xdr:col>
      <xdr:colOff>50800</xdr:colOff>
      <xdr:row>77</xdr:row>
      <xdr:rowOff>84683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152183"/>
          <a:ext cx="889000" cy="13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16527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121983</xdr:rowOff>
    </xdr:from>
    <xdr:to>
      <xdr:col>102</xdr:col>
      <xdr:colOff>114300</xdr:colOff>
      <xdr:row>77</xdr:row>
      <xdr:rowOff>2921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152183"/>
          <a:ext cx="889000" cy="5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96652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111015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117514</xdr:rowOff>
    </xdr:from>
    <xdr:to>
      <xdr:col>116</xdr:col>
      <xdr:colOff>114300</xdr:colOff>
      <xdr:row>77</xdr:row>
      <xdr:rowOff>47664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95941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2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35483</xdr:rowOff>
    </xdr:from>
    <xdr:to>
      <xdr:col>112</xdr:col>
      <xdr:colOff>38100</xdr:colOff>
      <xdr:row>77</xdr:row>
      <xdr:rowOff>137083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128210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2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33883</xdr:rowOff>
    </xdr:from>
    <xdr:to>
      <xdr:col>107</xdr:col>
      <xdr:colOff>101600</xdr:colOff>
      <xdr:row>77</xdr:row>
      <xdr:rowOff>135483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126610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2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71183</xdr:rowOff>
    </xdr:from>
    <xdr:to>
      <xdr:col>102</xdr:col>
      <xdr:colOff>165100</xdr:colOff>
      <xdr:row>77</xdr:row>
      <xdr:rowOff>1333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163910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9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123571</xdr:rowOff>
    </xdr:from>
    <xdr:to>
      <xdr:col>98</xdr:col>
      <xdr:colOff>38100</xdr:colOff>
      <xdr:row>77</xdr:row>
      <xdr:rowOff>53721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44848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４０４，５４３円となっている。主な構成項目である扶助費は、住民一人当たり１２６，５７２円となっており、性質別歳出項目の中で割合が一番大きい項目となった。類似団体平均より下回っており、子育て世帯への臨時特別給付金、住民税非課税世帯等に対する臨時特別給付金等の減等により前年度対比住民一人当たり８，８１８円の減となったものの、増加傾向にあり、平成３０年度から比較すると約３２％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住民一人当たり７３，２０２円となっており、令和４年度決算においては、前年度対比住民一人当たり１，４１０円の増となった。総額も増となり、次期住民情報システム等設計構築委託料の皆増、原油価格・物価高騰等の影響に伴う市施設光熱水費の増等が主な増要因となっている。今後も引き続き行財政改革の推進により、事務事業の見直しを図る等コスト削減に努めていく。</a:t>
          </a:r>
        </a:p>
        <a:p>
          <a:r>
            <a:rPr kumimoji="1" lang="ja-JP" altLang="en-US" sz="1300">
              <a:latin typeface="ＭＳ Ｐゴシック" panose="020B0600070205080204" pitchFamily="50" charset="-128"/>
              <a:ea typeface="ＭＳ Ｐゴシック" panose="020B0600070205080204" pitchFamily="50" charset="-128"/>
            </a:rPr>
            <a:t>　補助費等は住民一人当たり６２，９７７円となっており、令和４年度決算においては、前年度対比住民一人当たり１１，４８３円の増となった。新型コロナウイルスワクチン接種体制確保事業費国庫補助金返還金等の国庫及び都補助金返還金の増等によるもので、今後も民間委託や指定管理者制度等の取組を推進し、行政サービスの維持・強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東京都小金井市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124,756
121,782
11.30
52,997,404
50,469,159
2,512,615
24,192,213
16,867,012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120106</xdr:rowOff>
    </xdr:from>
    <xdr:to>
      <xdr:col>24</xdr:col>
      <xdr:colOff>63500</xdr:colOff>
      <xdr:row>32</xdr:row>
      <xdr:rowOff>168003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606506"/>
          <a:ext cx="838200" cy="4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68416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97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114663</xdr:rowOff>
    </xdr:from>
    <xdr:to>
      <xdr:col>19</xdr:col>
      <xdr:colOff>177800</xdr:colOff>
      <xdr:row>32</xdr:row>
      <xdr:rowOff>120106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60106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163121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3628</xdr:rowOff>
    </xdr:from>
    <xdr:to>
      <xdr:col>15</xdr:col>
      <xdr:colOff>50800</xdr:colOff>
      <xdr:row>32</xdr:row>
      <xdr:rowOff>114663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490028"/>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165281</xdr:rowOff>
    </xdr:from>
    <xdr:to>
      <xdr:col>10</xdr:col>
      <xdr:colOff>114300</xdr:colOff>
      <xdr:row>32</xdr:row>
      <xdr:rowOff>3628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48023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110870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69504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117203</xdr:rowOff>
    </xdr:from>
    <xdr:to>
      <xdr:col>24</xdr:col>
      <xdr:colOff>114300</xdr:colOff>
      <xdr:row>33</xdr:row>
      <xdr:rowOff>47353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0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140080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5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69306</xdr:rowOff>
    </xdr:from>
    <xdr:to>
      <xdr:col>20</xdr:col>
      <xdr:colOff>38100</xdr:colOff>
      <xdr:row>32</xdr:row>
      <xdr:rowOff>170906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5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15983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3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63863</xdr:rowOff>
    </xdr:from>
    <xdr:to>
      <xdr:col>15</xdr:col>
      <xdr:colOff>101600</xdr:colOff>
      <xdr:row>32</xdr:row>
      <xdr:rowOff>165463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55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10540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3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124278</xdr:rowOff>
    </xdr:from>
    <xdr:to>
      <xdr:col>10</xdr:col>
      <xdr:colOff>165100</xdr:colOff>
      <xdr:row>32</xdr:row>
      <xdr:rowOff>54428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3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70955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21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114481</xdr:rowOff>
    </xdr:from>
    <xdr:to>
      <xdr:col>6</xdr:col>
      <xdr:colOff>38100</xdr:colOff>
      <xdr:row>32</xdr:row>
      <xdr:rowOff>44631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61158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0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81435</xdr:rowOff>
    </xdr:from>
    <xdr:to>
      <xdr:col>24</xdr:col>
      <xdr:colOff>63500</xdr:colOff>
      <xdr:row>57</xdr:row>
      <xdr:rowOff>114289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54085"/>
          <a:ext cx="838200" cy="3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168567</xdr:rowOff>
    </xdr:from>
    <xdr:to>
      <xdr:col>19</xdr:col>
      <xdr:colOff>177800</xdr:colOff>
      <xdr:row>57</xdr:row>
      <xdr:rowOff>81435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26867"/>
          <a:ext cx="889000" cy="42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168567</xdr:rowOff>
    </xdr:from>
    <xdr:to>
      <xdr:col>15</xdr:col>
      <xdr:colOff>50800</xdr:colOff>
      <xdr:row>57</xdr:row>
      <xdr:rowOff>104496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26867"/>
          <a:ext cx="889000" cy="45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36533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97587</xdr:rowOff>
    </xdr:from>
    <xdr:to>
      <xdr:col>10</xdr:col>
      <xdr:colOff>114300</xdr:colOff>
      <xdr:row>57</xdr:row>
      <xdr:rowOff>104496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70237"/>
          <a:ext cx="889000" cy="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123314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63489</xdr:rowOff>
    </xdr:from>
    <xdr:to>
      <xdr:col>24</xdr:col>
      <xdr:colOff>114300</xdr:colOff>
      <xdr:row>57</xdr:row>
      <xdr:rowOff>165089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3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149866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5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30635</xdr:rowOff>
    </xdr:from>
    <xdr:to>
      <xdr:col>20</xdr:col>
      <xdr:colOff>38100</xdr:colOff>
      <xdr:row>57</xdr:row>
      <xdr:rowOff>132235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0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123362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9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117767</xdr:rowOff>
    </xdr:from>
    <xdr:to>
      <xdr:col>15</xdr:col>
      <xdr:colOff>101600</xdr:colOff>
      <xdr:row>55</xdr:row>
      <xdr:rowOff>47917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7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39044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6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53696</xdr:rowOff>
    </xdr:from>
    <xdr:to>
      <xdr:col>10</xdr:col>
      <xdr:colOff>165100</xdr:colOff>
      <xdr:row>57</xdr:row>
      <xdr:rowOff>155296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2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146423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46787</xdr:rowOff>
    </xdr:from>
    <xdr:to>
      <xdr:col>6</xdr:col>
      <xdr:colOff>38100</xdr:colOff>
      <xdr:row>57</xdr:row>
      <xdr:rowOff>148387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139514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1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31245</xdr:rowOff>
    </xdr:from>
    <xdr:to>
      <xdr:col>24</xdr:col>
      <xdr:colOff>63500</xdr:colOff>
      <xdr:row>74</xdr:row>
      <xdr:rowOff>52055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18545"/>
          <a:ext cx="838200" cy="2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98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31245</xdr:rowOff>
    </xdr:from>
    <xdr:to>
      <xdr:col>19</xdr:col>
      <xdr:colOff>177800</xdr:colOff>
      <xdr:row>75</xdr:row>
      <xdr:rowOff>38659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18545"/>
          <a:ext cx="889000" cy="17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5407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6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38659</xdr:rowOff>
    </xdr:from>
    <xdr:to>
      <xdr:col>15</xdr:col>
      <xdr:colOff>50800</xdr:colOff>
      <xdr:row>75</xdr:row>
      <xdr:rowOff>135395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97409"/>
          <a:ext cx="889000" cy="9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81013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1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135395</xdr:rowOff>
    </xdr:from>
    <xdr:to>
      <xdr:col>10</xdr:col>
      <xdr:colOff>114300</xdr:colOff>
      <xdr:row>76</xdr:row>
      <xdr:rowOff>43109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94145"/>
          <a:ext cx="889000" cy="7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96762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149989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1255</xdr:rowOff>
    </xdr:from>
    <xdr:to>
      <xdr:col>24</xdr:col>
      <xdr:colOff>114300</xdr:colOff>
      <xdr:row>74</xdr:row>
      <xdr:rowOff>102855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24132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3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151895</xdr:rowOff>
    </xdr:from>
    <xdr:to>
      <xdr:col>20</xdr:col>
      <xdr:colOff>38100</xdr:colOff>
      <xdr:row>74</xdr:row>
      <xdr:rowOff>82045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6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98572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4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159309</xdr:rowOff>
    </xdr:from>
    <xdr:to>
      <xdr:col>15</xdr:col>
      <xdr:colOff>101600</xdr:colOff>
      <xdr:row>75</xdr:row>
      <xdr:rowOff>89459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105986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84595</xdr:rowOff>
    </xdr:from>
    <xdr:to>
      <xdr:col>10</xdr:col>
      <xdr:colOff>165100</xdr:colOff>
      <xdr:row>76</xdr:row>
      <xdr:rowOff>14745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31272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1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163759</xdr:rowOff>
    </xdr:from>
    <xdr:to>
      <xdr:col>6</xdr:col>
      <xdr:colOff>38100</xdr:colOff>
      <xdr:row>76</xdr:row>
      <xdr:rowOff>93909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2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110436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9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83624</xdr:rowOff>
    </xdr:from>
    <xdr:to>
      <xdr:col>24</xdr:col>
      <xdr:colOff>63500</xdr:colOff>
      <xdr:row>94</xdr:row>
      <xdr:rowOff>105936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199924"/>
          <a:ext cx="838200" cy="2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71488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105936</xdr:rowOff>
    </xdr:from>
    <xdr:to>
      <xdr:col>19</xdr:col>
      <xdr:colOff>177800</xdr:colOff>
      <xdr:row>96</xdr:row>
      <xdr:rowOff>161165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222236"/>
          <a:ext cx="889000" cy="39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41130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113708</xdr:rowOff>
    </xdr:from>
    <xdr:to>
      <xdr:col>15</xdr:col>
      <xdr:colOff>50800</xdr:colOff>
      <xdr:row>96</xdr:row>
      <xdr:rowOff>161165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572908"/>
          <a:ext cx="889000" cy="4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41724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113708</xdr:rowOff>
    </xdr:from>
    <xdr:to>
      <xdr:col>10</xdr:col>
      <xdr:colOff>114300</xdr:colOff>
      <xdr:row>96</xdr:row>
      <xdr:rowOff>155564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572908"/>
          <a:ext cx="889000" cy="4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66389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27484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32824</xdr:rowOff>
    </xdr:from>
    <xdr:to>
      <xdr:col>24</xdr:col>
      <xdr:colOff>114300</xdr:colOff>
      <xdr:row>94</xdr:row>
      <xdr:rowOff>134424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14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55701</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00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55136</xdr:rowOff>
    </xdr:from>
    <xdr:to>
      <xdr:col>20</xdr:col>
      <xdr:colOff>38100</xdr:colOff>
      <xdr:row>94</xdr:row>
      <xdr:rowOff>156736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1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1813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594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110365</xdr:rowOff>
    </xdr:from>
    <xdr:to>
      <xdr:col>15</xdr:col>
      <xdr:colOff>101600</xdr:colOff>
      <xdr:row>97</xdr:row>
      <xdr:rowOff>40515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6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57042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34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62908</xdr:rowOff>
    </xdr:from>
    <xdr:to>
      <xdr:col>10</xdr:col>
      <xdr:colOff>165100</xdr:colOff>
      <xdr:row>96</xdr:row>
      <xdr:rowOff>164508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2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9585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29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104764</xdr:rowOff>
    </xdr:from>
    <xdr:to>
      <xdr:col>6</xdr:col>
      <xdr:colOff>38100</xdr:colOff>
      <xdr:row>97</xdr:row>
      <xdr:rowOff>34914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6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26041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65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10541</xdr:rowOff>
    </xdr:from>
    <xdr:to>
      <xdr:col>55</xdr:col>
      <xdr:colOff>0</xdr:colOff>
      <xdr:row>34</xdr:row>
      <xdr:rowOff>57785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5839841"/>
          <a:ext cx="8382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21988</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65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57785</xdr:rowOff>
    </xdr:from>
    <xdr:to>
      <xdr:col>50</xdr:col>
      <xdr:colOff>114300</xdr:colOff>
      <xdr:row>34</xdr:row>
      <xdr:rowOff>98552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5887085"/>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137431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481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28829</xdr:rowOff>
    </xdr:from>
    <xdr:to>
      <xdr:col>45</xdr:col>
      <xdr:colOff>177800</xdr:colOff>
      <xdr:row>34</xdr:row>
      <xdr:rowOff>98552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5858129"/>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136669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48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20828</xdr:rowOff>
    </xdr:from>
    <xdr:to>
      <xdr:col>41</xdr:col>
      <xdr:colOff>50800</xdr:colOff>
      <xdr:row>34</xdr:row>
      <xdr:rowOff>28829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585012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121810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465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112666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4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131191</xdr:rowOff>
    </xdr:from>
    <xdr:to>
      <xdr:col>55</xdr:col>
      <xdr:colOff>50800</xdr:colOff>
      <xdr:row>34</xdr:row>
      <xdr:rowOff>61341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578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154068</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564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6985</xdr:rowOff>
    </xdr:from>
    <xdr:to>
      <xdr:col>50</xdr:col>
      <xdr:colOff>165100</xdr:colOff>
      <xdr:row>34</xdr:row>
      <xdr:rowOff>108585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583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125112</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561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47752</xdr:rowOff>
    </xdr:from>
    <xdr:to>
      <xdr:col>46</xdr:col>
      <xdr:colOff>38100</xdr:colOff>
      <xdr:row>34</xdr:row>
      <xdr:rowOff>149352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58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165879</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65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149479</xdr:rowOff>
    </xdr:from>
    <xdr:to>
      <xdr:col>41</xdr:col>
      <xdr:colOff>101600</xdr:colOff>
      <xdr:row>34</xdr:row>
      <xdr:rowOff>79629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580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96156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58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141478</xdr:rowOff>
    </xdr:from>
    <xdr:to>
      <xdr:col>36</xdr:col>
      <xdr:colOff>165100</xdr:colOff>
      <xdr:row>34</xdr:row>
      <xdr:rowOff>71628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57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88155</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57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124658</xdr:rowOff>
    </xdr:from>
    <xdr:to>
      <xdr:col>55</xdr:col>
      <xdr:colOff>0</xdr:colOff>
      <xdr:row>58</xdr:row>
      <xdr:rowOff>132019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10068758"/>
          <a:ext cx="8382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124658</xdr:rowOff>
    </xdr:from>
    <xdr:to>
      <xdr:col>50</xdr:col>
      <xdr:colOff>114300</xdr:colOff>
      <xdr:row>58</xdr:row>
      <xdr:rowOff>131790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068758"/>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126624</xdr:rowOff>
    </xdr:from>
    <xdr:to>
      <xdr:col>45</xdr:col>
      <xdr:colOff>177800</xdr:colOff>
      <xdr:row>58</xdr:row>
      <xdr:rowOff>131790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10070724"/>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12626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124841</xdr:rowOff>
    </xdr:from>
    <xdr:to>
      <xdr:col>41</xdr:col>
      <xdr:colOff>50800</xdr:colOff>
      <xdr:row>58</xdr:row>
      <xdr:rowOff>126624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10068941"/>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27027</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25336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81219</xdr:rowOff>
    </xdr:from>
    <xdr:to>
      <xdr:col>55</xdr:col>
      <xdr:colOff>50800</xdr:colOff>
      <xdr:row>59</xdr:row>
      <xdr:rowOff>11369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0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167596</xdr:rowOff>
    </xdr:from>
    <xdr:ext cx="378565"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940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73858</xdr:rowOff>
    </xdr:from>
    <xdr:to>
      <xdr:col>50</xdr:col>
      <xdr:colOff>165100</xdr:colOff>
      <xdr:row>59</xdr:row>
      <xdr:rowOff>4008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0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166585</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50017" y="10110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80990</xdr:rowOff>
    </xdr:from>
    <xdr:to>
      <xdr:col>46</xdr:col>
      <xdr:colOff>38100</xdr:colOff>
      <xdr:row>59</xdr:row>
      <xdr:rowOff>11140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0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2267</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61017" y="10117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75824</xdr:rowOff>
    </xdr:from>
    <xdr:to>
      <xdr:col>41</xdr:col>
      <xdr:colOff>101600</xdr:colOff>
      <xdr:row>59</xdr:row>
      <xdr:rowOff>5974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01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168551</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2017" y="1011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74041</xdr:rowOff>
    </xdr:from>
    <xdr:to>
      <xdr:col>36</xdr:col>
      <xdr:colOff>165100</xdr:colOff>
      <xdr:row>59</xdr:row>
      <xdr:rowOff>4191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01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166768</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3017" y="10110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166610</xdr:rowOff>
    </xdr:from>
    <xdr:to>
      <xdr:col>55</xdr:col>
      <xdr:colOff>0</xdr:colOff>
      <xdr:row>79</xdr:row>
      <xdr:rowOff>26395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539710"/>
          <a:ext cx="838200" cy="3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26395</xdr:rowOff>
    </xdr:from>
    <xdr:to>
      <xdr:col>50</xdr:col>
      <xdr:colOff>114300</xdr:colOff>
      <xdr:row>79</xdr:row>
      <xdr:rowOff>30837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570945"/>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30837</xdr:rowOff>
    </xdr:from>
    <xdr:to>
      <xdr:col>45</xdr:col>
      <xdr:colOff>177800</xdr:colOff>
      <xdr:row>79</xdr:row>
      <xdr:rowOff>49696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75387"/>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49696</xdr:rowOff>
    </xdr:from>
    <xdr:to>
      <xdr:col>41</xdr:col>
      <xdr:colOff>50800</xdr:colOff>
      <xdr:row>79</xdr:row>
      <xdr:rowOff>76606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594246"/>
          <a:ext cx="889000" cy="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51530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57098</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115810</xdr:rowOff>
    </xdr:from>
    <xdr:to>
      <xdr:col>55</xdr:col>
      <xdr:colOff>50800</xdr:colOff>
      <xdr:row>79</xdr:row>
      <xdr:rowOff>45960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8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30737</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0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147045</xdr:rowOff>
    </xdr:from>
    <xdr:to>
      <xdr:col>50</xdr:col>
      <xdr:colOff>165100</xdr:colOff>
      <xdr:row>79</xdr:row>
      <xdr:rowOff>77195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5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68322</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61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151487</xdr:rowOff>
    </xdr:from>
    <xdr:to>
      <xdr:col>46</xdr:col>
      <xdr:colOff>38100</xdr:colOff>
      <xdr:row>79</xdr:row>
      <xdr:rowOff>81637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5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72764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61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170346</xdr:rowOff>
    </xdr:from>
    <xdr:to>
      <xdr:col>41</xdr:col>
      <xdr:colOff>101600</xdr:colOff>
      <xdr:row>79</xdr:row>
      <xdr:rowOff>100496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4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91623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3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25806</xdr:rowOff>
    </xdr:from>
    <xdr:to>
      <xdr:col>36</xdr:col>
      <xdr:colOff>165100</xdr:colOff>
      <xdr:row>79</xdr:row>
      <xdr:rowOff>127406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7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118533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6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39540</xdr:rowOff>
    </xdr:from>
    <xdr:to>
      <xdr:col>55</xdr:col>
      <xdr:colOff>0</xdr:colOff>
      <xdr:row>99</xdr:row>
      <xdr:rowOff>40977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7013090"/>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16044</xdr:rowOff>
    </xdr:from>
    <xdr:to>
      <xdr:col>50</xdr:col>
      <xdr:colOff>114300</xdr:colOff>
      <xdr:row>99</xdr:row>
      <xdr:rowOff>39540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989594"/>
          <a:ext cx="889000" cy="2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170072</xdr:rowOff>
    </xdr:from>
    <xdr:to>
      <xdr:col>45</xdr:col>
      <xdr:colOff>177800</xdr:colOff>
      <xdr:row>99</xdr:row>
      <xdr:rowOff>16044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00722"/>
          <a:ext cx="889000" cy="18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36524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161156</xdr:rowOff>
    </xdr:from>
    <xdr:to>
      <xdr:col>41</xdr:col>
      <xdr:colOff>50800</xdr:colOff>
      <xdr:row>97</xdr:row>
      <xdr:rowOff>170072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448906"/>
          <a:ext cx="889000" cy="3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46795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5311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80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161627</xdr:rowOff>
    </xdr:from>
    <xdr:to>
      <xdr:col>55</xdr:col>
      <xdr:colOff>50800</xdr:colOff>
      <xdr:row>99</xdr:row>
      <xdr:rowOff>91777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96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76554</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7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160190</xdr:rowOff>
    </xdr:from>
    <xdr:to>
      <xdr:col>50</xdr:col>
      <xdr:colOff>165100</xdr:colOff>
      <xdr:row>99</xdr:row>
      <xdr:rowOff>90340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96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81467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705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136694</xdr:rowOff>
    </xdr:from>
    <xdr:to>
      <xdr:col>46</xdr:col>
      <xdr:colOff>38100</xdr:colOff>
      <xdr:row>99</xdr:row>
      <xdr:rowOff>66844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93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57971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703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119272</xdr:rowOff>
    </xdr:from>
    <xdr:to>
      <xdr:col>41</xdr:col>
      <xdr:colOff>101600</xdr:colOff>
      <xdr:row>98</xdr:row>
      <xdr:rowOff>49422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40549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110356</xdr:rowOff>
    </xdr:from>
    <xdr:to>
      <xdr:col>36</xdr:col>
      <xdr:colOff>165100</xdr:colOff>
      <xdr:row>96</xdr:row>
      <xdr:rowOff>40506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3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57033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17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163798</xdr:rowOff>
    </xdr:from>
    <xdr:to>
      <xdr:col>85</xdr:col>
      <xdr:colOff>127000</xdr:colOff>
      <xdr:row>36</xdr:row>
      <xdr:rowOff>28162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164548"/>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61961</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89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163798</xdr:rowOff>
    </xdr:from>
    <xdr:to>
      <xdr:col>81</xdr:col>
      <xdr:colOff>50800</xdr:colOff>
      <xdr:row>36</xdr:row>
      <xdr:rowOff>60928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1645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60928</xdr:rowOff>
    </xdr:from>
    <xdr:to>
      <xdr:col>76</xdr:col>
      <xdr:colOff>114300</xdr:colOff>
      <xdr:row>36</xdr:row>
      <xdr:rowOff>67215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233128"/>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89012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59880</xdr:rowOff>
    </xdr:from>
    <xdr:to>
      <xdr:col>71</xdr:col>
      <xdr:colOff>177800</xdr:colOff>
      <xdr:row>36</xdr:row>
      <xdr:rowOff>67215</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232080"/>
          <a:ext cx="889000" cy="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109015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76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160259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1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148812</xdr:rowOff>
    </xdr:from>
    <xdr:to>
      <xdr:col>85</xdr:col>
      <xdr:colOff>177800</xdr:colOff>
      <xdr:row>36</xdr:row>
      <xdr:rowOff>78962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14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127239</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12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112998</xdr:rowOff>
    </xdr:from>
    <xdr:to>
      <xdr:col>81</xdr:col>
      <xdr:colOff>101600</xdr:colOff>
      <xdr:row>36</xdr:row>
      <xdr:rowOff>43148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11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34275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20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10128</xdr:rowOff>
    </xdr:from>
    <xdr:to>
      <xdr:col>76</xdr:col>
      <xdr:colOff>165100</xdr:colOff>
      <xdr:row>36</xdr:row>
      <xdr:rowOff>111728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1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102855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2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16415</xdr:rowOff>
    </xdr:from>
    <xdr:to>
      <xdr:col>72</xdr:col>
      <xdr:colOff>38100</xdr:colOff>
      <xdr:row>36</xdr:row>
      <xdr:rowOff>118015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18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109142</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2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9080</xdr:rowOff>
    </xdr:from>
    <xdr:to>
      <xdr:col>67</xdr:col>
      <xdr:colOff>101600</xdr:colOff>
      <xdr:row>36</xdr:row>
      <xdr:rowOff>110680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18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101807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27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155382</xdr:rowOff>
    </xdr:from>
    <xdr:to>
      <xdr:col>85</xdr:col>
      <xdr:colOff>127000</xdr:colOff>
      <xdr:row>57</xdr:row>
      <xdr:rowOff>37698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756582"/>
          <a:ext cx="838200" cy="5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21709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8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72926</xdr:rowOff>
    </xdr:from>
    <xdr:to>
      <xdr:col>81</xdr:col>
      <xdr:colOff>50800</xdr:colOff>
      <xdr:row>56</xdr:row>
      <xdr:rowOff>155382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674126"/>
          <a:ext cx="889000" cy="8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72926</xdr:rowOff>
    </xdr:from>
    <xdr:to>
      <xdr:col>76</xdr:col>
      <xdr:colOff>114300</xdr:colOff>
      <xdr:row>57</xdr:row>
      <xdr:rowOff>87876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674126"/>
          <a:ext cx="889000" cy="18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8854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0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87876</xdr:rowOff>
    </xdr:from>
    <xdr:to>
      <xdr:col>71</xdr:col>
      <xdr:colOff>177800</xdr:colOff>
      <xdr:row>57</xdr:row>
      <xdr:rowOff>118349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860526"/>
          <a:ext cx="889000" cy="3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159501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98991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158348</xdr:rowOff>
    </xdr:from>
    <xdr:to>
      <xdr:col>85</xdr:col>
      <xdr:colOff>177800</xdr:colOff>
      <xdr:row>57</xdr:row>
      <xdr:rowOff>88498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5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73275</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104582</xdr:rowOff>
    </xdr:from>
    <xdr:to>
      <xdr:col>81</xdr:col>
      <xdr:colOff>101600</xdr:colOff>
      <xdr:row>57</xdr:row>
      <xdr:rowOff>34732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0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25859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79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22126</xdr:rowOff>
    </xdr:from>
    <xdr:to>
      <xdr:col>76</xdr:col>
      <xdr:colOff>165100</xdr:colOff>
      <xdr:row>56</xdr:row>
      <xdr:rowOff>123726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62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114853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71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37076</xdr:rowOff>
    </xdr:from>
    <xdr:to>
      <xdr:col>72</xdr:col>
      <xdr:colOff>38100</xdr:colOff>
      <xdr:row>57</xdr:row>
      <xdr:rowOff>138676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0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129803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0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67549</xdr:rowOff>
    </xdr:from>
    <xdr:to>
      <xdr:col>67</xdr:col>
      <xdr:colOff>101600</xdr:colOff>
      <xdr:row>57</xdr:row>
      <xdr:rowOff>169149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4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160276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3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123841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104412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38506</xdr:rowOff>
    </xdr:from>
    <xdr:to>
      <xdr:col>85</xdr:col>
      <xdr:colOff>127000</xdr:colOff>
      <xdr:row>97</xdr:row>
      <xdr:rowOff>49137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669156"/>
          <a:ext cx="838200" cy="1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32792</xdr:rowOff>
    </xdr:from>
    <xdr:to>
      <xdr:col>81</xdr:col>
      <xdr:colOff>50800</xdr:colOff>
      <xdr:row>97</xdr:row>
      <xdr:rowOff>38506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663442"/>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148925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17399</xdr:rowOff>
    </xdr:from>
    <xdr:to>
      <xdr:col>76</xdr:col>
      <xdr:colOff>114300</xdr:colOff>
      <xdr:row>97</xdr:row>
      <xdr:rowOff>32792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648049"/>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166103</xdr:rowOff>
    </xdr:from>
    <xdr:to>
      <xdr:col>71</xdr:col>
      <xdr:colOff>177800</xdr:colOff>
      <xdr:row>97</xdr:row>
      <xdr:rowOff>17399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625303"/>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20965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1973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169787</xdr:rowOff>
    </xdr:from>
    <xdr:to>
      <xdr:col>85</xdr:col>
      <xdr:colOff>177800</xdr:colOff>
      <xdr:row>97</xdr:row>
      <xdr:rowOff>99937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84714</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5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159156</xdr:rowOff>
    </xdr:from>
    <xdr:to>
      <xdr:col>81</xdr:col>
      <xdr:colOff>101600</xdr:colOff>
      <xdr:row>97</xdr:row>
      <xdr:rowOff>89306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61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80433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71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153442</xdr:rowOff>
    </xdr:from>
    <xdr:to>
      <xdr:col>76</xdr:col>
      <xdr:colOff>165100</xdr:colOff>
      <xdr:row>97</xdr:row>
      <xdr:rowOff>83592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6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74719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70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138049</xdr:rowOff>
    </xdr:from>
    <xdr:to>
      <xdr:col>72</xdr:col>
      <xdr:colOff>38100</xdr:colOff>
      <xdr:row>97</xdr:row>
      <xdr:rowOff>68199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9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59326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68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115303</xdr:rowOff>
    </xdr:from>
    <xdr:to>
      <xdr:col>67</xdr:col>
      <xdr:colOff>101600</xdr:colOff>
      <xdr:row>97</xdr:row>
      <xdr:rowOff>45453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36580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66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４０４，５４３円となっている。主な構成項目である民生費は、住民一人当たり２１１，５０２円となっており、目的別歳出項目の中で一番大きい項目である。類似団体平均と比較すると住民一人当たり１７，２５０円高くなっており、平成３０年度から比較すると約２６％増加している。決算額全体で見ると、民生費のうち特に社会福祉費が増となっており、電力・ガス・食料品等価格高騰緊急支援給付金等が主な増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住民一人当たり５２，４５３円となっており、令和３年度決算から、大きく伸びているが、令和４年度決算においても前年度対比住民一人当たり９７６円と増となった。衛生費のうち、新型コロナウイルスワクチン接種体制確保事業費国庫補助金返還金や清掃関連施設整備工事等が主な増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住民一人当たり４３，０５８円となっており、類似団体平均をわずかに下回る程度で推移している。前年度決算と比較すると、総務費のうち財政調整基金積立金の減等により、住民一人当たり７，１８６円の減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東京都小金井市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現在高は、平成３０年度と比較し２倍ほどとなったが、引き続き厳しい財政状況となっている。歳入については、市税収入の増があったものの、国庫支出金及び地方交付税が減となったことから前年度決算額を下回った。歳出についても、補助費等及び繰出金が増となったものの、積立金、扶助費及び投資的経費が減となったことから、前年度決算額を下回った。その結果、実質収支は前年度対比２．６３ポイントの増となった。今後も事務事業の見直しや行政経営資源の有効活用による安定的な歳入確保と歳出削減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東京都小金井市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国民健康保険特別会計、介護保険特別会計、後期高齢者医療特別会計、下水道事業会計のすべての会計において、黒字を確保しており、概ね適正な水準を保っている。連結実質赤字比率も黒字となっており、今後も引き続き持続可能かつ自律した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32;&#26032;&#12452;&#12531;&#12479;&#12540;&#12493;&#12483;&#12488;&#31995;&#12493;&#12483;&#12488;&#12527;&#12540;&#12463;&#12489;&#12521;&#12452;&#12502;&#12408;/&#26481;&#20140;&#37117;&#19968;&#33324;&#35519;&#26619;/R5&#24180;&#24230;/&#12304;060305&#12305;%20&#12304;&#26481;&#20140;&#37117;&#24066;&#30010;&#26449;&#35506;&#12539;312(&#28779;)17&#26178;&#12294;&#12305;&#20196;&#21644;&#65300;&#24180;&#24230;&#36001;&#25919;&#29366;&#27841;&#36039;&#26009;&#38598;&#12398;&#20316;&#25104;&#21450;&#12403;&#25552;&#20986;&#12395;&#12388;&#12356;&#12390;/03%20&#25552;&#20986;/2&#12304;&#36001;&#25919;&#29366;&#27841;&#36039;&#26009;&#38598;&#12305;_132101_&#23567;&#37329;&#20117;&#24066;_2022%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R02</v>
          </cell>
          <cell r="C71" t="str">
            <v>R03</v>
          </cell>
          <cell r="D71" t="str">
            <v>R04</v>
          </cell>
        </row>
        <row r="72">
          <cell r="A72" t="str">
            <v>財政調整基金</v>
          </cell>
          <cell r="B72">
            <v>5084</v>
          </cell>
          <cell r="C72">
            <v>7164</v>
          </cell>
          <cell r="D72">
            <v>6694</v>
          </cell>
        </row>
        <row r="73">
          <cell r="A73" t="str">
            <v>減債基金</v>
          </cell>
          <cell r="B73" t="str">
            <v>-</v>
          </cell>
          <cell r="C73" t="str">
            <v>-</v>
          </cell>
          <cell r="D73" t="str">
            <v>-</v>
          </cell>
        </row>
        <row r="74">
          <cell r="A74" t="str">
            <v>その他特定目的基金</v>
          </cell>
          <cell r="B74">
            <v>4792</v>
          </cell>
          <cell r="C74">
            <v>5490</v>
          </cell>
          <cell r="D74">
            <v>5926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63" customWidth="1"/>
    <col min="12" max="12" width="2.21875" style="163" customWidth="1"/>
    <col min="13" max="17" width="2.33203125" style="163" customWidth="1"/>
    <col min="18" max="119" width="2.109375" style="163" customWidth="1"/>
    <col min="120" max="16384" width="0" style="163"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64"/>
      <c r="DK1" s="164"/>
      <c r="DL1" s="164"/>
      <c r="DM1" s="164"/>
      <c r="DN1" s="164"/>
      <c r="DO1" s="164"/>
    </row>
    <row r="2" spans="1:119" ht="24" thickBot="1" x14ac:dyDescent="0.25">
      <c r="B2" s="165" t="s">
        <v>82</v>
      </c>
      <c r="C2" s="165"/>
      <c r="D2" s="166"/>
    </row>
    <row r="3" spans="1:119" ht="18.75" customHeight="1" thickBot="1" x14ac:dyDescent="0.25">
      <c r="A3" s="164"/>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64"/>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52997404</v>
      </c>
      <c r="BO4" s="371"/>
      <c r="BP4" s="371"/>
      <c r="BQ4" s="371"/>
      <c r="BR4" s="371"/>
      <c r="BS4" s="371"/>
      <c r="BT4" s="371"/>
      <c r="BU4" s="372"/>
      <c r="BV4" s="370">
        <v>53583172</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10.4</v>
      </c>
      <c r="CU4" s="377"/>
      <c r="CV4" s="377"/>
      <c r="CW4" s="377"/>
      <c r="CX4" s="377"/>
      <c r="CY4" s="377"/>
      <c r="CZ4" s="377"/>
      <c r="DA4" s="378"/>
      <c r="DB4" s="376">
        <v>7.8</v>
      </c>
      <c r="DC4" s="377"/>
      <c r="DD4" s="377"/>
      <c r="DE4" s="377"/>
      <c r="DF4" s="377"/>
      <c r="DG4" s="377"/>
      <c r="DH4" s="377"/>
      <c r="DI4" s="378"/>
    </row>
    <row r="5" spans="1:119" ht="18.75" customHeight="1" x14ac:dyDescent="0.2">
      <c r="A5" s="164"/>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50469159</v>
      </c>
      <c r="BO5" s="408"/>
      <c r="BP5" s="408"/>
      <c r="BQ5" s="408"/>
      <c r="BR5" s="408"/>
      <c r="BS5" s="408"/>
      <c r="BT5" s="408"/>
      <c r="BU5" s="409"/>
      <c r="BV5" s="407">
        <v>51719510</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94</v>
      </c>
      <c r="CU5" s="405"/>
      <c r="CV5" s="405"/>
      <c r="CW5" s="405"/>
      <c r="CX5" s="405"/>
      <c r="CY5" s="405"/>
      <c r="CZ5" s="405"/>
      <c r="DA5" s="406"/>
      <c r="DB5" s="404">
        <v>92.2</v>
      </c>
      <c r="DC5" s="405"/>
      <c r="DD5" s="405"/>
      <c r="DE5" s="405"/>
      <c r="DF5" s="405"/>
      <c r="DG5" s="405"/>
      <c r="DH5" s="405"/>
      <c r="DI5" s="406"/>
    </row>
    <row r="6" spans="1:119" ht="18.75" customHeight="1" x14ac:dyDescent="0.2">
      <c r="A6" s="164"/>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2528245</v>
      </c>
      <c r="BO6" s="408"/>
      <c r="BP6" s="408"/>
      <c r="BQ6" s="408"/>
      <c r="BR6" s="408"/>
      <c r="BS6" s="408"/>
      <c r="BT6" s="408"/>
      <c r="BU6" s="409"/>
      <c r="BV6" s="407">
        <v>1863662</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94</v>
      </c>
      <c r="CU6" s="445"/>
      <c r="CV6" s="445"/>
      <c r="CW6" s="445"/>
      <c r="CX6" s="445"/>
      <c r="CY6" s="445"/>
      <c r="CZ6" s="445"/>
      <c r="DA6" s="446"/>
      <c r="DB6" s="444">
        <v>92.2</v>
      </c>
      <c r="DC6" s="445"/>
      <c r="DD6" s="445"/>
      <c r="DE6" s="445"/>
      <c r="DF6" s="445"/>
      <c r="DG6" s="445"/>
      <c r="DH6" s="445"/>
      <c r="DI6" s="446"/>
    </row>
    <row r="7" spans="1:119" ht="18.75" customHeight="1" x14ac:dyDescent="0.2">
      <c r="A7" s="164"/>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103</v>
      </c>
      <c r="AV7" s="440"/>
      <c r="AW7" s="440"/>
      <c r="AX7" s="440"/>
      <c r="AY7" s="441" t="s">
        <v>107</v>
      </c>
      <c r="AZ7" s="442"/>
      <c r="BA7" s="442"/>
      <c r="BB7" s="442"/>
      <c r="BC7" s="442"/>
      <c r="BD7" s="442"/>
      <c r="BE7" s="442"/>
      <c r="BF7" s="442"/>
      <c r="BG7" s="442"/>
      <c r="BH7" s="442"/>
      <c r="BI7" s="442"/>
      <c r="BJ7" s="442"/>
      <c r="BK7" s="442"/>
      <c r="BL7" s="442"/>
      <c r="BM7" s="443"/>
      <c r="BN7" s="407">
        <v>15630</v>
      </c>
      <c r="BO7" s="408"/>
      <c r="BP7" s="408"/>
      <c r="BQ7" s="408"/>
      <c r="BR7" s="408"/>
      <c r="BS7" s="408"/>
      <c r="BT7" s="408"/>
      <c r="BU7" s="409"/>
      <c r="BV7" s="407">
        <v>8894</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24192213</v>
      </c>
      <c r="CU7" s="408"/>
      <c r="CV7" s="408"/>
      <c r="CW7" s="408"/>
      <c r="CX7" s="408"/>
      <c r="CY7" s="408"/>
      <c r="CZ7" s="408"/>
      <c r="DA7" s="409"/>
      <c r="DB7" s="407">
        <v>23914781</v>
      </c>
      <c r="DC7" s="408"/>
      <c r="DD7" s="408"/>
      <c r="DE7" s="408"/>
      <c r="DF7" s="408"/>
      <c r="DG7" s="408"/>
      <c r="DH7" s="408"/>
      <c r="DI7" s="409"/>
    </row>
    <row r="8" spans="1:119" ht="18.75" customHeight="1" thickBot="1" x14ac:dyDescent="0.25">
      <c r="A8" s="164"/>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2512615</v>
      </c>
      <c r="BO8" s="408"/>
      <c r="BP8" s="408"/>
      <c r="BQ8" s="408"/>
      <c r="BR8" s="408"/>
      <c r="BS8" s="408"/>
      <c r="BT8" s="408"/>
      <c r="BU8" s="409"/>
      <c r="BV8" s="407">
        <v>1854768</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1</v>
      </c>
      <c r="CU8" s="448"/>
      <c r="CV8" s="448"/>
      <c r="CW8" s="448"/>
      <c r="CX8" s="448"/>
      <c r="CY8" s="448"/>
      <c r="CZ8" s="448"/>
      <c r="DA8" s="449"/>
      <c r="DB8" s="447">
        <v>1.01</v>
      </c>
      <c r="DC8" s="448"/>
      <c r="DD8" s="448"/>
      <c r="DE8" s="448"/>
      <c r="DF8" s="448"/>
      <c r="DG8" s="448"/>
      <c r="DH8" s="448"/>
      <c r="DI8" s="449"/>
    </row>
    <row r="9" spans="1:119" ht="18.75" customHeight="1" thickBot="1" x14ac:dyDescent="0.25">
      <c r="A9" s="164"/>
      <c r="B9" s="401" t="s">
        <v>113</v>
      </c>
      <c r="C9" s="402"/>
      <c r="D9" s="402"/>
      <c r="E9" s="402"/>
      <c r="F9" s="402"/>
      <c r="G9" s="402"/>
      <c r="H9" s="402"/>
      <c r="I9" s="402"/>
      <c r="J9" s="402"/>
      <c r="K9" s="450"/>
      <c r="L9" s="451" t="s">
        <v>114</v>
      </c>
      <c r="M9" s="452"/>
      <c r="N9" s="452"/>
      <c r="O9" s="452"/>
      <c r="P9" s="452"/>
      <c r="Q9" s="453"/>
      <c r="R9" s="454">
        <v>126074</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110</v>
      </c>
      <c r="AV9" s="440"/>
      <c r="AW9" s="440"/>
      <c r="AX9" s="440"/>
      <c r="AY9" s="441" t="s">
        <v>117</v>
      </c>
      <c r="AZ9" s="442"/>
      <c r="BA9" s="442"/>
      <c r="BB9" s="442"/>
      <c r="BC9" s="442"/>
      <c r="BD9" s="442"/>
      <c r="BE9" s="442"/>
      <c r="BF9" s="442"/>
      <c r="BG9" s="442"/>
      <c r="BH9" s="442"/>
      <c r="BI9" s="442"/>
      <c r="BJ9" s="442"/>
      <c r="BK9" s="442"/>
      <c r="BL9" s="442"/>
      <c r="BM9" s="443"/>
      <c r="BN9" s="407">
        <v>657847</v>
      </c>
      <c r="BO9" s="408"/>
      <c r="BP9" s="408"/>
      <c r="BQ9" s="408"/>
      <c r="BR9" s="408"/>
      <c r="BS9" s="408"/>
      <c r="BT9" s="408"/>
      <c r="BU9" s="409"/>
      <c r="BV9" s="407">
        <v>32075</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6.9</v>
      </c>
      <c r="CU9" s="405"/>
      <c r="CV9" s="405"/>
      <c r="CW9" s="405"/>
      <c r="CX9" s="405"/>
      <c r="CY9" s="405"/>
      <c r="CZ9" s="405"/>
      <c r="DA9" s="406"/>
      <c r="DB9" s="404">
        <v>7.4</v>
      </c>
      <c r="DC9" s="405"/>
      <c r="DD9" s="405"/>
      <c r="DE9" s="405"/>
      <c r="DF9" s="405"/>
      <c r="DG9" s="405"/>
      <c r="DH9" s="405"/>
      <c r="DI9" s="406"/>
    </row>
    <row r="10" spans="1:119" ht="18.75" customHeight="1" thickBot="1" x14ac:dyDescent="0.25">
      <c r="A10" s="164"/>
      <c r="B10" s="401"/>
      <c r="C10" s="402"/>
      <c r="D10" s="402"/>
      <c r="E10" s="402"/>
      <c r="F10" s="402"/>
      <c r="G10" s="402"/>
      <c r="H10" s="402"/>
      <c r="I10" s="402"/>
      <c r="J10" s="402"/>
      <c r="K10" s="450"/>
      <c r="L10" s="457" t="s">
        <v>119</v>
      </c>
      <c r="M10" s="437"/>
      <c r="N10" s="437"/>
      <c r="O10" s="437"/>
      <c r="P10" s="437"/>
      <c r="Q10" s="438"/>
      <c r="R10" s="458">
        <v>121396</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110</v>
      </c>
      <c r="AV10" s="440"/>
      <c r="AW10" s="440"/>
      <c r="AX10" s="440"/>
      <c r="AY10" s="441" t="s">
        <v>121</v>
      </c>
      <c r="AZ10" s="442"/>
      <c r="BA10" s="442"/>
      <c r="BB10" s="442"/>
      <c r="BC10" s="442"/>
      <c r="BD10" s="442"/>
      <c r="BE10" s="442"/>
      <c r="BF10" s="442"/>
      <c r="BG10" s="442"/>
      <c r="BH10" s="442"/>
      <c r="BI10" s="442"/>
      <c r="BJ10" s="442"/>
      <c r="BK10" s="442"/>
      <c r="BL10" s="442"/>
      <c r="BM10" s="443"/>
      <c r="BN10" s="407">
        <v>930081</v>
      </c>
      <c r="BO10" s="408"/>
      <c r="BP10" s="408"/>
      <c r="BQ10" s="408"/>
      <c r="BR10" s="408"/>
      <c r="BS10" s="408"/>
      <c r="BT10" s="408"/>
      <c r="BU10" s="409"/>
      <c r="BV10" s="407">
        <v>2480057</v>
      </c>
      <c r="BW10" s="408"/>
      <c r="BX10" s="408"/>
      <c r="BY10" s="408"/>
      <c r="BZ10" s="408"/>
      <c r="CA10" s="408"/>
      <c r="CB10" s="408"/>
      <c r="CC10" s="409"/>
      <c r="CD10" s="167" t="s">
        <v>122</v>
      </c>
      <c r="CE10" s="168"/>
      <c r="CF10" s="168"/>
      <c r="CG10" s="168"/>
      <c r="CH10" s="168"/>
      <c r="CI10" s="168"/>
      <c r="CJ10" s="168"/>
      <c r="CK10" s="168"/>
      <c r="CL10" s="168"/>
      <c r="CM10" s="168"/>
      <c r="CN10" s="168"/>
      <c r="CO10" s="168"/>
      <c r="CP10" s="168"/>
      <c r="CQ10" s="168"/>
      <c r="CR10" s="168"/>
      <c r="CS10" s="169"/>
      <c r="CT10" s="170"/>
      <c r="CU10" s="171"/>
      <c r="CV10" s="171"/>
      <c r="CW10" s="171"/>
      <c r="CX10" s="171"/>
      <c r="CY10" s="171"/>
      <c r="CZ10" s="171"/>
      <c r="DA10" s="172"/>
      <c r="DB10" s="170"/>
      <c r="DC10" s="171"/>
      <c r="DD10" s="171"/>
      <c r="DE10" s="171"/>
      <c r="DF10" s="171"/>
      <c r="DG10" s="171"/>
      <c r="DH10" s="171"/>
      <c r="DI10" s="172"/>
    </row>
    <row r="11" spans="1:119" ht="18.75" customHeight="1" thickBot="1" x14ac:dyDescent="0.25">
      <c r="A11" s="164"/>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110</v>
      </c>
      <c r="AV11" s="440"/>
      <c r="AW11" s="440"/>
      <c r="AX11" s="440"/>
      <c r="AY11" s="441" t="s">
        <v>126</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127</v>
      </c>
      <c r="CE11" s="411"/>
      <c r="CF11" s="411"/>
      <c r="CG11" s="411"/>
      <c r="CH11" s="411"/>
      <c r="CI11" s="411"/>
      <c r="CJ11" s="411"/>
      <c r="CK11" s="411"/>
      <c r="CL11" s="411"/>
      <c r="CM11" s="411"/>
      <c r="CN11" s="411"/>
      <c r="CO11" s="411"/>
      <c r="CP11" s="411"/>
      <c r="CQ11" s="411"/>
      <c r="CR11" s="411"/>
      <c r="CS11" s="412"/>
      <c r="CT11" s="447" t="s">
        <v>128</v>
      </c>
      <c r="CU11" s="448"/>
      <c r="CV11" s="448"/>
      <c r="CW11" s="448"/>
      <c r="CX11" s="448"/>
      <c r="CY11" s="448"/>
      <c r="CZ11" s="448"/>
      <c r="DA11" s="449"/>
      <c r="DB11" s="447" t="s">
        <v>129</v>
      </c>
      <c r="DC11" s="448"/>
      <c r="DD11" s="448"/>
      <c r="DE11" s="448"/>
      <c r="DF11" s="448"/>
      <c r="DG11" s="448"/>
      <c r="DH11" s="448"/>
      <c r="DI11" s="449"/>
    </row>
    <row r="12" spans="1:119" ht="18.75" customHeight="1" x14ac:dyDescent="0.2">
      <c r="A12" s="164"/>
      <c r="B12" s="467" t="s">
        <v>130</v>
      </c>
      <c r="C12" s="468"/>
      <c r="D12" s="468"/>
      <c r="E12" s="468"/>
      <c r="F12" s="468"/>
      <c r="G12" s="468"/>
      <c r="H12" s="468"/>
      <c r="I12" s="468"/>
      <c r="J12" s="468"/>
      <c r="K12" s="469"/>
      <c r="L12" s="476" t="s">
        <v>131</v>
      </c>
      <c r="M12" s="477"/>
      <c r="N12" s="477"/>
      <c r="O12" s="477"/>
      <c r="P12" s="477"/>
      <c r="Q12" s="478"/>
      <c r="R12" s="479">
        <v>124756</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110</v>
      </c>
      <c r="AV12" s="440"/>
      <c r="AW12" s="440"/>
      <c r="AX12" s="440"/>
      <c r="AY12" s="441" t="s">
        <v>135</v>
      </c>
      <c r="AZ12" s="442"/>
      <c r="BA12" s="442"/>
      <c r="BB12" s="442"/>
      <c r="BC12" s="442"/>
      <c r="BD12" s="442"/>
      <c r="BE12" s="442"/>
      <c r="BF12" s="442"/>
      <c r="BG12" s="442"/>
      <c r="BH12" s="442"/>
      <c r="BI12" s="442"/>
      <c r="BJ12" s="442"/>
      <c r="BK12" s="442"/>
      <c r="BL12" s="442"/>
      <c r="BM12" s="443"/>
      <c r="BN12" s="407">
        <v>1400000</v>
      </c>
      <c r="BO12" s="408"/>
      <c r="BP12" s="408"/>
      <c r="BQ12" s="408"/>
      <c r="BR12" s="408"/>
      <c r="BS12" s="408"/>
      <c r="BT12" s="408"/>
      <c r="BU12" s="409"/>
      <c r="BV12" s="407">
        <v>400000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137</v>
      </c>
      <c r="CU12" s="448"/>
      <c r="CV12" s="448"/>
      <c r="CW12" s="448"/>
      <c r="CX12" s="448"/>
      <c r="CY12" s="448"/>
      <c r="CZ12" s="448"/>
      <c r="DA12" s="449"/>
      <c r="DB12" s="447" t="s">
        <v>129</v>
      </c>
      <c r="DC12" s="448"/>
      <c r="DD12" s="448"/>
      <c r="DE12" s="448"/>
      <c r="DF12" s="448"/>
      <c r="DG12" s="448"/>
      <c r="DH12" s="448"/>
      <c r="DI12" s="449"/>
    </row>
    <row r="13" spans="1:119" ht="18.75" customHeight="1" x14ac:dyDescent="0.2">
      <c r="A13" s="164"/>
      <c r="B13" s="470"/>
      <c r="C13" s="471"/>
      <c r="D13" s="471"/>
      <c r="E13" s="471"/>
      <c r="F13" s="471"/>
      <c r="G13" s="471"/>
      <c r="H13" s="471"/>
      <c r="I13" s="471"/>
      <c r="J13" s="471"/>
      <c r="K13" s="472"/>
      <c r="L13" s="173"/>
      <c r="M13" s="498" t="s">
        <v>138</v>
      </c>
      <c r="N13" s="499"/>
      <c r="O13" s="499"/>
      <c r="P13" s="499"/>
      <c r="Q13" s="500"/>
      <c r="R13" s="491">
        <v>121782</v>
      </c>
      <c r="S13" s="492"/>
      <c r="T13" s="492"/>
      <c r="U13" s="492"/>
      <c r="V13" s="493"/>
      <c r="W13" s="423" t="s">
        <v>139</v>
      </c>
      <c r="X13" s="424"/>
      <c r="Y13" s="424"/>
      <c r="Z13" s="424"/>
      <c r="AA13" s="424"/>
      <c r="AB13" s="414"/>
      <c r="AC13" s="458">
        <v>305</v>
      </c>
      <c r="AD13" s="459"/>
      <c r="AE13" s="459"/>
      <c r="AF13" s="459"/>
      <c r="AG13" s="501"/>
      <c r="AH13" s="458">
        <v>359</v>
      </c>
      <c r="AI13" s="459"/>
      <c r="AJ13" s="459"/>
      <c r="AK13" s="459"/>
      <c r="AL13" s="460"/>
      <c r="AM13" s="436" t="s">
        <v>140</v>
      </c>
      <c r="AN13" s="437"/>
      <c r="AO13" s="437"/>
      <c r="AP13" s="437"/>
      <c r="AQ13" s="437"/>
      <c r="AR13" s="437"/>
      <c r="AS13" s="437"/>
      <c r="AT13" s="438"/>
      <c r="AU13" s="439" t="s">
        <v>141</v>
      </c>
      <c r="AV13" s="440"/>
      <c r="AW13" s="440"/>
      <c r="AX13" s="440"/>
      <c r="AY13" s="441" t="s">
        <v>142</v>
      </c>
      <c r="AZ13" s="442"/>
      <c r="BA13" s="442"/>
      <c r="BB13" s="442"/>
      <c r="BC13" s="442"/>
      <c r="BD13" s="442"/>
      <c r="BE13" s="442"/>
      <c r="BF13" s="442"/>
      <c r="BG13" s="442"/>
      <c r="BH13" s="442"/>
      <c r="BI13" s="442"/>
      <c r="BJ13" s="442"/>
      <c r="BK13" s="442"/>
      <c r="BL13" s="442"/>
      <c r="BM13" s="443"/>
      <c r="BN13" s="407">
        <v>187928</v>
      </c>
      <c r="BO13" s="408"/>
      <c r="BP13" s="408"/>
      <c r="BQ13" s="408"/>
      <c r="BR13" s="408"/>
      <c r="BS13" s="408"/>
      <c r="BT13" s="408"/>
      <c r="BU13" s="409"/>
      <c r="BV13" s="407">
        <v>2112132</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1.5</v>
      </c>
      <c r="CU13" s="405"/>
      <c r="CV13" s="405"/>
      <c r="CW13" s="405"/>
      <c r="CX13" s="405"/>
      <c r="CY13" s="405"/>
      <c r="CZ13" s="405"/>
      <c r="DA13" s="406"/>
      <c r="DB13" s="404">
        <v>1.6</v>
      </c>
      <c r="DC13" s="405"/>
      <c r="DD13" s="405"/>
      <c r="DE13" s="405"/>
      <c r="DF13" s="405"/>
      <c r="DG13" s="405"/>
      <c r="DH13" s="405"/>
      <c r="DI13" s="406"/>
    </row>
    <row r="14" spans="1:119" ht="18.75" customHeight="1" thickBot="1" x14ac:dyDescent="0.25">
      <c r="A14" s="164"/>
      <c r="B14" s="470"/>
      <c r="C14" s="471"/>
      <c r="D14" s="471"/>
      <c r="E14" s="471"/>
      <c r="F14" s="471"/>
      <c r="G14" s="471"/>
      <c r="H14" s="471"/>
      <c r="I14" s="471"/>
      <c r="J14" s="471"/>
      <c r="K14" s="472"/>
      <c r="L14" s="488" t="s">
        <v>144</v>
      </c>
      <c r="M14" s="489"/>
      <c r="N14" s="489"/>
      <c r="O14" s="489"/>
      <c r="P14" s="489"/>
      <c r="Q14" s="490"/>
      <c r="R14" s="491">
        <v>124617</v>
      </c>
      <c r="S14" s="492"/>
      <c r="T14" s="492"/>
      <c r="U14" s="492"/>
      <c r="V14" s="493"/>
      <c r="W14" s="397"/>
      <c r="X14" s="398"/>
      <c r="Y14" s="398"/>
      <c r="Z14" s="398"/>
      <c r="AA14" s="398"/>
      <c r="AB14" s="387"/>
      <c r="AC14" s="494">
        <v>0.6</v>
      </c>
      <c r="AD14" s="495"/>
      <c r="AE14" s="495"/>
      <c r="AF14" s="495"/>
      <c r="AG14" s="496"/>
      <c r="AH14" s="494">
        <v>0.7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129</v>
      </c>
      <c r="CU14" s="506"/>
      <c r="CV14" s="506"/>
      <c r="CW14" s="506"/>
      <c r="CX14" s="506"/>
      <c r="CY14" s="506"/>
      <c r="CZ14" s="506"/>
      <c r="DA14" s="507"/>
      <c r="DB14" s="505" t="s">
        <v>129</v>
      </c>
      <c r="DC14" s="506"/>
      <c r="DD14" s="506"/>
      <c r="DE14" s="506"/>
      <c r="DF14" s="506"/>
      <c r="DG14" s="506"/>
      <c r="DH14" s="506"/>
      <c r="DI14" s="507"/>
    </row>
    <row r="15" spans="1:119" ht="18.75" customHeight="1" x14ac:dyDescent="0.2">
      <c r="A15" s="164"/>
      <c r="B15" s="470"/>
      <c r="C15" s="471"/>
      <c r="D15" s="471"/>
      <c r="E15" s="471"/>
      <c r="F15" s="471"/>
      <c r="G15" s="471"/>
      <c r="H15" s="471"/>
      <c r="I15" s="471"/>
      <c r="J15" s="471"/>
      <c r="K15" s="472"/>
      <c r="L15" s="173"/>
      <c r="M15" s="498" t="s">
        <v>146</v>
      </c>
      <c r="N15" s="499"/>
      <c r="O15" s="499"/>
      <c r="P15" s="499"/>
      <c r="Q15" s="500"/>
      <c r="R15" s="491">
        <v>121930</v>
      </c>
      <c r="S15" s="492"/>
      <c r="T15" s="492"/>
      <c r="U15" s="492"/>
      <c r="V15" s="493"/>
      <c r="W15" s="423" t="s">
        <v>147</v>
      </c>
      <c r="X15" s="424"/>
      <c r="Y15" s="424"/>
      <c r="Z15" s="424"/>
      <c r="AA15" s="424"/>
      <c r="AB15" s="414"/>
      <c r="AC15" s="458">
        <v>6590</v>
      </c>
      <c r="AD15" s="459"/>
      <c r="AE15" s="459"/>
      <c r="AF15" s="459"/>
      <c r="AG15" s="501"/>
      <c r="AH15" s="458">
        <v>7140</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18711384</v>
      </c>
      <c r="BO15" s="371"/>
      <c r="BP15" s="371"/>
      <c r="BQ15" s="371"/>
      <c r="BR15" s="371"/>
      <c r="BS15" s="371"/>
      <c r="BT15" s="371"/>
      <c r="BU15" s="372"/>
      <c r="BV15" s="370">
        <v>17757955</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74"/>
      <c r="CU15" s="175"/>
      <c r="CV15" s="175"/>
      <c r="CW15" s="175"/>
      <c r="CX15" s="175"/>
      <c r="CY15" s="175"/>
      <c r="CZ15" s="175"/>
      <c r="DA15" s="176"/>
      <c r="DB15" s="174"/>
      <c r="DC15" s="175"/>
      <c r="DD15" s="175"/>
      <c r="DE15" s="175"/>
      <c r="DF15" s="175"/>
      <c r="DG15" s="175"/>
      <c r="DH15" s="175"/>
      <c r="DI15" s="176"/>
    </row>
    <row r="16" spans="1:119" ht="18.75" customHeight="1" x14ac:dyDescent="0.2">
      <c r="A16" s="164"/>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12.6</v>
      </c>
      <c r="AD16" s="495"/>
      <c r="AE16" s="495"/>
      <c r="AF16" s="495"/>
      <c r="AG16" s="496"/>
      <c r="AH16" s="494">
        <v>14.1</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18495766</v>
      </c>
      <c r="BO16" s="408"/>
      <c r="BP16" s="408"/>
      <c r="BQ16" s="408"/>
      <c r="BR16" s="408"/>
      <c r="BS16" s="408"/>
      <c r="BT16" s="408"/>
      <c r="BU16" s="409"/>
      <c r="BV16" s="407">
        <v>18270848</v>
      </c>
      <c r="BW16" s="408"/>
      <c r="BX16" s="408"/>
      <c r="BY16" s="408"/>
      <c r="BZ16" s="408"/>
      <c r="CA16" s="408"/>
      <c r="CB16" s="408"/>
      <c r="CC16" s="409"/>
      <c r="CD16" s="177"/>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64"/>
      <c r="B17" s="473"/>
      <c r="C17" s="474"/>
      <c r="D17" s="474"/>
      <c r="E17" s="474"/>
      <c r="F17" s="474"/>
      <c r="G17" s="474"/>
      <c r="H17" s="474"/>
      <c r="I17" s="474"/>
      <c r="J17" s="474"/>
      <c r="K17" s="475"/>
      <c r="L17" s="178"/>
      <c r="M17" s="518" t="s">
        <v>153</v>
      </c>
      <c r="N17" s="519"/>
      <c r="O17" s="519"/>
      <c r="P17" s="519"/>
      <c r="Q17" s="520"/>
      <c r="R17" s="513" t="s">
        <v>154</v>
      </c>
      <c r="S17" s="514"/>
      <c r="T17" s="514"/>
      <c r="U17" s="514"/>
      <c r="V17" s="515"/>
      <c r="W17" s="423" t="s">
        <v>155</v>
      </c>
      <c r="X17" s="424"/>
      <c r="Y17" s="424"/>
      <c r="Z17" s="424"/>
      <c r="AA17" s="424"/>
      <c r="AB17" s="414"/>
      <c r="AC17" s="458">
        <v>45598</v>
      </c>
      <c r="AD17" s="459"/>
      <c r="AE17" s="459"/>
      <c r="AF17" s="459"/>
      <c r="AG17" s="501"/>
      <c r="AH17" s="458">
        <v>43064</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24192213</v>
      </c>
      <c r="BO17" s="408"/>
      <c r="BP17" s="408"/>
      <c r="BQ17" s="408"/>
      <c r="BR17" s="408"/>
      <c r="BS17" s="408"/>
      <c r="BT17" s="408"/>
      <c r="BU17" s="409"/>
      <c r="BV17" s="407">
        <v>22863107</v>
      </c>
      <c r="BW17" s="408"/>
      <c r="BX17" s="408"/>
      <c r="BY17" s="408"/>
      <c r="BZ17" s="408"/>
      <c r="CA17" s="408"/>
      <c r="CB17" s="408"/>
      <c r="CC17" s="409"/>
      <c r="CD17" s="177"/>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64"/>
      <c r="B18" s="529" t="s">
        <v>157</v>
      </c>
      <c r="C18" s="450"/>
      <c r="D18" s="450"/>
      <c r="E18" s="530"/>
      <c r="F18" s="530"/>
      <c r="G18" s="530"/>
      <c r="H18" s="530"/>
      <c r="I18" s="530"/>
      <c r="J18" s="530"/>
      <c r="K18" s="530"/>
      <c r="L18" s="531">
        <v>11.3</v>
      </c>
      <c r="M18" s="531"/>
      <c r="N18" s="531"/>
      <c r="O18" s="531"/>
      <c r="P18" s="531"/>
      <c r="Q18" s="531"/>
      <c r="R18" s="532"/>
      <c r="S18" s="532"/>
      <c r="T18" s="532"/>
      <c r="U18" s="532"/>
      <c r="V18" s="533"/>
      <c r="W18" s="425"/>
      <c r="X18" s="426"/>
      <c r="Y18" s="426"/>
      <c r="Z18" s="426"/>
      <c r="AA18" s="426"/>
      <c r="AB18" s="417"/>
      <c r="AC18" s="534">
        <v>86.9</v>
      </c>
      <c r="AD18" s="535"/>
      <c r="AE18" s="535"/>
      <c r="AF18" s="535"/>
      <c r="AG18" s="536"/>
      <c r="AH18" s="534">
        <v>85.2</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23515007</v>
      </c>
      <c r="BO18" s="408"/>
      <c r="BP18" s="408"/>
      <c r="BQ18" s="408"/>
      <c r="BR18" s="408"/>
      <c r="BS18" s="408"/>
      <c r="BT18" s="408"/>
      <c r="BU18" s="409"/>
      <c r="BV18" s="407">
        <v>22637405</v>
      </c>
      <c r="BW18" s="408"/>
      <c r="BX18" s="408"/>
      <c r="BY18" s="408"/>
      <c r="BZ18" s="408"/>
      <c r="CA18" s="408"/>
      <c r="CB18" s="408"/>
      <c r="CC18" s="409"/>
      <c r="CD18" s="177"/>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64"/>
      <c r="B19" s="529" t="s">
        <v>159</v>
      </c>
      <c r="C19" s="450"/>
      <c r="D19" s="450"/>
      <c r="E19" s="530"/>
      <c r="F19" s="530"/>
      <c r="G19" s="530"/>
      <c r="H19" s="530"/>
      <c r="I19" s="530"/>
      <c r="J19" s="530"/>
      <c r="K19" s="530"/>
      <c r="L19" s="538">
        <v>11157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32226914</v>
      </c>
      <c r="BO19" s="408"/>
      <c r="BP19" s="408"/>
      <c r="BQ19" s="408"/>
      <c r="BR19" s="408"/>
      <c r="BS19" s="408"/>
      <c r="BT19" s="408"/>
      <c r="BU19" s="409"/>
      <c r="BV19" s="407">
        <v>30770323</v>
      </c>
      <c r="BW19" s="408"/>
      <c r="BX19" s="408"/>
      <c r="BY19" s="408"/>
      <c r="BZ19" s="408"/>
      <c r="CA19" s="408"/>
      <c r="CB19" s="408"/>
      <c r="CC19" s="409"/>
      <c r="CD19" s="177"/>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64"/>
      <c r="B20" s="529" t="s">
        <v>161</v>
      </c>
      <c r="C20" s="450"/>
      <c r="D20" s="450"/>
      <c r="E20" s="530"/>
      <c r="F20" s="530"/>
      <c r="G20" s="530"/>
      <c r="H20" s="530"/>
      <c r="I20" s="530"/>
      <c r="J20" s="530"/>
      <c r="K20" s="530"/>
      <c r="L20" s="538">
        <v>63182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77"/>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64"/>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77"/>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64"/>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16867012</v>
      </c>
      <c r="BO22" s="371"/>
      <c r="BP22" s="371"/>
      <c r="BQ22" s="371"/>
      <c r="BR22" s="371"/>
      <c r="BS22" s="371"/>
      <c r="BT22" s="371"/>
      <c r="BU22" s="372"/>
      <c r="BV22" s="370">
        <v>17986019</v>
      </c>
      <c r="BW22" s="371"/>
      <c r="BX22" s="371"/>
      <c r="BY22" s="371"/>
      <c r="BZ22" s="371"/>
      <c r="CA22" s="371"/>
      <c r="CB22" s="371"/>
      <c r="CC22" s="372"/>
      <c r="CD22" s="177"/>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64"/>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8017657</v>
      </c>
      <c r="BO23" s="408"/>
      <c r="BP23" s="408"/>
      <c r="BQ23" s="408"/>
      <c r="BR23" s="408"/>
      <c r="BS23" s="408"/>
      <c r="BT23" s="408"/>
      <c r="BU23" s="409"/>
      <c r="BV23" s="407">
        <v>8528394</v>
      </c>
      <c r="BW23" s="408"/>
      <c r="BX23" s="408"/>
      <c r="BY23" s="408"/>
      <c r="BZ23" s="408"/>
      <c r="CA23" s="408"/>
      <c r="CB23" s="408"/>
      <c r="CC23" s="409"/>
      <c r="CD23" s="177"/>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64"/>
      <c r="B24" s="578"/>
      <c r="C24" s="554"/>
      <c r="D24" s="555"/>
      <c r="E24" s="457" t="s">
        <v>171</v>
      </c>
      <c r="F24" s="437"/>
      <c r="G24" s="437"/>
      <c r="H24" s="437"/>
      <c r="I24" s="437"/>
      <c r="J24" s="437"/>
      <c r="K24" s="438"/>
      <c r="L24" s="458">
        <v>1</v>
      </c>
      <c r="M24" s="459"/>
      <c r="N24" s="459"/>
      <c r="O24" s="459"/>
      <c r="P24" s="501"/>
      <c r="Q24" s="458">
        <v>9650</v>
      </c>
      <c r="R24" s="459"/>
      <c r="S24" s="459"/>
      <c r="T24" s="459"/>
      <c r="U24" s="459"/>
      <c r="V24" s="501"/>
      <c r="W24" s="553"/>
      <c r="X24" s="554"/>
      <c r="Y24" s="555"/>
      <c r="Z24" s="457" t="s">
        <v>172</v>
      </c>
      <c r="AA24" s="437"/>
      <c r="AB24" s="437"/>
      <c r="AC24" s="437"/>
      <c r="AD24" s="437"/>
      <c r="AE24" s="437"/>
      <c r="AF24" s="437"/>
      <c r="AG24" s="438"/>
      <c r="AH24" s="458">
        <v>601</v>
      </c>
      <c r="AI24" s="459"/>
      <c r="AJ24" s="459"/>
      <c r="AK24" s="459"/>
      <c r="AL24" s="501"/>
      <c r="AM24" s="458">
        <v>1867307</v>
      </c>
      <c r="AN24" s="459"/>
      <c r="AO24" s="459"/>
      <c r="AP24" s="459"/>
      <c r="AQ24" s="459"/>
      <c r="AR24" s="501"/>
      <c r="AS24" s="458">
        <v>3107</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12974878</v>
      </c>
      <c r="BO24" s="408"/>
      <c r="BP24" s="408"/>
      <c r="BQ24" s="408"/>
      <c r="BR24" s="408"/>
      <c r="BS24" s="408"/>
      <c r="BT24" s="408"/>
      <c r="BU24" s="409"/>
      <c r="BV24" s="407">
        <v>13371174</v>
      </c>
      <c r="BW24" s="408"/>
      <c r="BX24" s="408"/>
      <c r="BY24" s="408"/>
      <c r="BZ24" s="408"/>
      <c r="CA24" s="408"/>
      <c r="CB24" s="408"/>
      <c r="CC24" s="409"/>
      <c r="CD24" s="177"/>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64"/>
      <c r="B25" s="578"/>
      <c r="C25" s="554"/>
      <c r="D25" s="555"/>
      <c r="E25" s="457" t="s">
        <v>174</v>
      </c>
      <c r="F25" s="437"/>
      <c r="G25" s="437"/>
      <c r="H25" s="437"/>
      <c r="I25" s="437"/>
      <c r="J25" s="437"/>
      <c r="K25" s="438"/>
      <c r="L25" s="458">
        <v>2</v>
      </c>
      <c r="M25" s="459"/>
      <c r="N25" s="459"/>
      <c r="O25" s="459"/>
      <c r="P25" s="501"/>
      <c r="Q25" s="458">
        <v>8250</v>
      </c>
      <c r="R25" s="459"/>
      <c r="S25" s="459"/>
      <c r="T25" s="459"/>
      <c r="U25" s="459"/>
      <c r="V25" s="501"/>
      <c r="W25" s="553"/>
      <c r="X25" s="554"/>
      <c r="Y25" s="555"/>
      <c r="Z25" s="457" t="s">
        <v>175</v>
      </c>
      <c r="AA25" s="437"/>
      <c r="AB25" s="437"/>
      <c r="AC25" s="437"/>
      <c r="AD25" s="437"/>
      <c r="AE25" s="437"/>
      <c r="AF25" s="437"/>
      <c r="AG25" s="438"/>
      <c r="AH25" s="458" t="s">
        <v>176</v>
      </c>
      <c r="AI25" s="459"/>
      <c r="AJ25" s="459"/>
      <c r="AK25" s="459"/>
      <c r="AL25" s="501"/>
      <c r="AM25" s="458" t="s">
        <v>137</v>
      </c>
      <c r="AN25" s="459"/>
      <c r="AO25" s="459"/>
      <c r="AP25" s="459"/>
      <c r="AQ25" s="459"/>
      <c r="AR25" s="501"/>
      <c r="AS25" s="458" t="s">
        <v>137</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12152329</v>
      </c>
      <c r="BO25" s="371"/>
      <c r="BP25" s="371"/>
      <c r="BQ25" s="371"/>
      <c r="BR25" s="371"/>
      <c r="BS25" s="371"/>
      <c r="BT25" s="371"/>
      <c r="BU25" s="372"/>
      <c r="BV25" s="370">
        <v>11131315</v>
      </c>
      <c r="BW25" s="371"/>
      <c r="BX25" s="371"/>
      <c r="BY25" s="371"/>
      <c r="BZ25" s="371"/>
      <c r="CA25" s="371"/>
      <c r="CB25" s="371"/>
      <c r="CC25" s="372"/>
      <c r="CD25" s="177"/>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64"/>
      <c r="B26" s="578"/>
      <c r="C26" s="554"/>
      <c r="D26" s="555"/>
      <c r="E26" s="457" t="s">
        <v>178</v>
      </c>
      <c r="F26" s="437"/>
      <c r="G26" s="437"/>
      <c r="H26" s="437"/>
      <c r="I26" s="437"/>
      <c r="J26" s="437"/>
      <c r="K26" s="438"/>
      <c r="L26" s="458">
        <v>1</v>
      </c>
      <c r="M26" s="459"/>
      <c r="N26" s="459"/>
      <c r="O26" s="459"/>
      <c r="P26" s="501"/>
      <c r="Q26" s="458">
        <v>7650</v>
      </c>
      <c r="R26" s="459"/>
      <c r="S26" s="459"/>
      <c r="T26" s="459"/>
      <c r="U26" s="459"/>
      <c r="V26" s="501"/>
      <c r="W26" s="553"/>
      <c r="X26" s="554"/>
      <c r="Y26" s="555"/>
      <c r="Z26" s="457" t="s">
        <v>179</v>
      </c>
      <c r="AA26" s="559"/>
      <c r="AB26" s="559"/>
      <c r="AC26" s="559"/>
      <c r="AD26" s="559"/>
      <c r="AE26" s="559"/>
      <c r="AF26" s="559"/>
      <c r="AG26" s="560"/>
      <c r="AH26" s="458">
        <v>41</v>
      </c>
      <c r="AI26" s="459"/>
      <c r="AJ26" s="459"/>
      <c r="AK26" s="459"/>
      <c r="AL26" s="501"/>
      <c r="AM26" s="458">
        <v>129970</v>
      </c>
      <c r="AN26" s="459"/>
      <c r="AO26" s="459"/>
      <c r="AP26" s="459"/>
      <c r="AQ26" s="459"/>
      <c r="AR26" s="501"/>
      <c r="AS26" s="458">
        <v>3170</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v>50000</v>
      </c>
      <c r="BO26" s="408"/>
      <c r="BP26" s="408"/>
      <c r="BQ26" s="408"/>
      <c r="BR26" s="408"/>
      <c r="BS26" s="408"/>
      <c r="BT26" s="408"/>
      <c r="BU26" s="409"/>
      <c r="BV26" s="407">
        <v>30000</v>
      </c>
      <c r="BW26" s="408"/>
      <c r="BX26" s="408"/>
      <c r="BY26" s="408"/>
      <c r="BZ26" s="408"/>
      <c r="CA26" s="408"/>
      <c r="CB26" s="408"/>
      <c r="CC26" s="409"/>
      <c r="CD26" s="177"/>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64"/>
      <c r="B27" s="578"/>
      <c r="C27" s="554"/>
      <c r="D27" s="555"/>
      <c r="E27" s="457" t="s">
        <v>181</v>
      </c>
      <c r="F27" s="437"/>
      <c r="G27" s="437"/>
      <c r="H27" s="437"/>
      <c r="I27" s="437"/>
      <c r="J27" s="437"/>
      <c r="K27" s="438"/>
      <c r="L27" s="458">
        <v>1</v>
      </c>
      <c r="M27" s="459"/>
      <c r="N27" s="459"/>
      <c r="O27" s="459"/>
      <c r="P27" s="501"/>
      <c r="Q27" s="458">
        <v>5750</v>
      </c>
      <c r="R27" s="459"/>
      <c r="S27" s="459"/>
      <c r="T27" s="459"/>
      <c r="U27" s="459"/>
      <c r="V27" s="501"/>
      <c r="W27" s="553"/>
      <c r="X27" s="554"/>
      <c r="Y27" s="555"/>
      <c r="Z27" s="457" t="s">
        <v>182</v>
      </c>
      <c r="AA27" s="437"/>
      <c r="AB27" s="437"/>
      <c r="AC27" s="437"/>
      <c r="AD27" s="437"/>
      <c r="AE27" s="437"/>
      <c r="AF27" s="437"/>
      <c r="AG27" s="438"/>
      <c r="AH27" s="458">
        <v>2</v>
      </c>
      <c r="AI27" s="459"/>
      <c r="AJ27" s="459"/>
      <c r="AK27" s="459"/>
      <c r="AL27" s="501"/>
      <c r="AM27" s="458" t="s">
        <v>183</v>
      </c>
      <c r="AN27" s="459"/>
      <c r="AO27" s="459"/>
      <c r="AP27" s="459"/>
      <c r="AQ27" s="459"/>
      <c r="AR27" s="501"/>
      <c r="AS27" s="458" t="s">
        <v>183</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65</v>
      </c>
      <c r="BO27" s="527"/>
      <c r="BP27" s="527"/>
      <c r="BQ27" s="527"/>
      <c r="BR27" s="527"/>
      <c r="BS27" s="527"/>
      <c r="BT27" s="527"/>
      <c r="BU27" s="528"/>
      <c r="BV27" s="526">
        <v>65</v>
      </c>
      <c r="BW27" s="527"/>
      <c r="BX27" s="527"/>
      <c r="BY27" s="527"/>
      <c r="BZ27" s="527"/>
      <c r="CA27" s="527"/>
      <c r="CB27" s="527"/>
      <c r="CC27" s="528"/>
      <c r="CD27" s="179"/>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64"/>
      <c r="B28" s="578"/>
      <c r="C28" s="554"/>
      <c r="D28" s="555"/>
      <c r="E28" s="457" t="s">
        <v>185</v>
      </c>
      <c r="F28" s="437"/>
      <c r="G28" s="437"/>
      <c r="H28" s="437"/>
      <c r="I28" s="437"/>
      <c r="J28" s="437"/>
      <c r="K28" s="438"/>
      <c r="L28" s="458">
        <v>1</v>
      </c>
      <c r="M28" s="459"/>
      <c r="N28" s="459"/>
      <c r="O28" s="459"/>
      <c r="P28" s="501"/>
      <c r="Q28" s="458">
        <v>5200</v>
      </c>
      <c r="R28" s="459"/>
      <c r="S28" s="459"/>
      <c r="T28" s="459"/>
      <c r="U28" s="459"/>
      <c r="V28" s="501"/>
      <c r="W28" s="553"/>
      <c r="X28" s="554"/>
      <c r="Y28" s="555"/>
      <c r="Z28" s="457" t="s">
        <v>186</v>
      </c>
      <c r="AA28" s="437"/>
      <c r="AB28" s="437"/>
      <c r="AC28" s="437"/>
      <c r="AD28" s="437"/>
      <c r="AE28" s="437"/>
      <c r="AF28" s="437"/>
      <c r="AG28" s="438"/>
      <c r="AH28" s="458" t="s">
        <v>137</v>
      </c>
      <c r="AI28" s="459"/>
      <c r="AJ28" s="459"/>
      <c r="AK28" s="459"/>
      <c r="AL28" s="501"/>
      <c r="AM28" s="458" t="s">
        <v>137</v>
      </c>
      <c r="AN28" s="459"/>
      <c r="AO28" s="459"/>
      <c r="AP28" s="459"/>
      <c r="AQ28" s="459"/>
      <c r="AR28" s="501"/>
      <c r="AS28" s="458" t="s">
        <v>137</v>
      </c>
      <c r="AT28" s="459"/>
      <c r="AU28" s="459"/>
      <c r="AV28" s="459"/>
      <c r="AW28" s="459"/>
      <c r="AX28" s="460"/>
      <c r="AY28" s="561" t="s">
        <v>187</v>
      </c>
      <c r="AZ28" s="562"/>
      <c r="BA28" s="562"/>
      <c r="BB28" s="563"/>
      <c r="BC28" s="367" t="s">
        <v>49</v>
      </c>
      <c r="BD28" s="368"/>
      <c r="BE28" s="368"/>
      <c r="BF28" s="368"/>
      <c r="BG28" s="368"/>
      <c r="BH28" s="368"/>
      <c r="BI28" s="368"/>
      <c r="BJ28" s="368"/>
      <c r="BK28" s="368"/>
      <c r="BL28" s="368"/>
      <c r="BM28" s="369"/>
      <c r="BN28" s="370">
        <v>6694277</v>
      </c>
      <c r="BO28" s="371"/>
      <c r="BP28" s="371"/>
      <c r="BQ28" s="371"/>
      <c r="BR28" s="371"/>
      <c r="BS28" s="371"/>
      <c r="BT28" s="371"/>
      <c r="BU28" s="372"/>
      <c r="BV28" s="370">
        <v>7164196</v>
      </c>
      <c r="BW28" s="371"/>
      <c r="BX28" s="371"/>
      <c r="BY28" s="371"/>
      <c r="BZ28" s="371"/>
      <c r="CA28" s="371"/>
      <c r="CB28" s="371"/>
      <c r="CC28" s="372"/>
      <c r="CD28" s="177"/>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64"/>
      <c r="B29" s="578"/>
      <c r="C29" s="554"/>
      <c r="D29" s="555"/>
      <c r="E29" s="457" t="s">
        <v>188</v>
      </c>
      <c r="F29" s="437"/>
      <c r="G29" s="437"/>
      <c r="H29" s="437"/>
      <c r="I29" s="437"/>
      <c r="J29" s="437"/>
      <c r="K29" s="438"/>
      <c r="L29" s="458">
        <v>22</v>
      </c>
      <c r="M29" s="459"/>
      <c r="N29" s="459"/>
      <c r="O29" s="459"/>
      <c r="P29" s="501"/>
      <c r="Q29" s="458">
        <v>4900</v>
      </c>
      <c r="R29" s="459"/>
      <c r="S29" s="459"/>
      <c r="T29" s="459"/>
      <c r="U29" s="459"/>
      <c r="V29" s="501"/>
      <c r="W29" s="556"/>
      <c r="X29" s="557"/>
      <c r="Y29" s="558"/>
      <c r="Z29" s="457" t="s">
        <v>189</v>
      </c>
      <c r="AA29" s="437"/>
      <c r="AB29" s="437"/>
      <c r="AC29" s="437"/>
      <c r="AD29" s="437"/>
      <c r="AE29" s="437"/>
      <c r="AF29" s="437"/>
      <c r="AG29" s="438"/>
      <c r="AH29" s="458">
        <v>603</v>
      </c>
      <c r="AI29" s="459"/>
      <c r="AJ29" s="459"/>
      <c r="AK29" s="459"/>
      <c r="AL29" s="501"/>
      <c r="AM29" s="458">
        <v>1876526</v>
      </c>
      <c r="AN29" s="459"/>
      <c r="AO29" s="459"/>
      <c r="AP29" s="459"/>
      <c r="AQ29" s="459"/>
      <c r="AR29" s="501"/>
      <c r="AS29" s="458">
        <v>3112</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t="s">
        <v>137</v>
      </c>
      <c r="BO29" s="408"/>
      <c r="BP29" s="408"/>
      <c r="BQ29" s="408"/>
      <c r="BR29" s="408"/>
      <c r="BS29" s="408"/>
      <c r="BT29" s="408"/>
      <c r="BU29" s="409"/>
      <c r="BV29" s="407" t="s">
        <v>129</v>
      </c>
      <c r="BW29" s="408"/>
      <c r="BX29" s="408"/>
      <c r="BY29" s="408"/>
      <c r="BZ29" s="408"/>
      <c r="CA29" s="408"/>
      <c r="CB29" s="408"/>
      <c r="CC29" s="409"/>
      <c r="CD29" s="179"/>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64"/>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98.3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5926379</v>
      </c>
      <c r="BO30" s="527"/>
      <c r="BP30" s="527"/>
      <c r="BQ30" s="527"/>
      <c r="BR30" s="527"/>
      <c r="BS30" s="527"/>
      <c r="BT30" s="527"/>
      <c r="BU30" s="528"/>
      <c r="BV30" s="526">
        <v>5489966</v>
      </c>
      <c r="BW30" s="527"/>
      <c r="BX30" s="527"/>
      <c r="BY30" s="527"/>
      <c r="BZ30" s="527"/>
      <c r="CA30" s="527"/>
      <c r="CB30" s="527"/>
      <c r="CC30" s="528"/>
      <c r="CD30" s="180"/>
      <c r="CE30" s="181"/>
      <c r="CF30" s="181"/>
      <c r="CG30" s="181"/>
      <c r="CH30" s="181"/>
      <c r="CI30" s="181"/>
      <c r="CJ30" s="181"/>
      <c r="CK30" s="181"/>
      <c r="CL30" s="181"/>
      <c r="CM30" s="181"/>
      <c r="CN30" s="181"/>
      <c r="CO30" s="181"/>
      <c r="CP30" s="181"/>
      <c r="CQ30" s="181"/>
      <c r="CR30" s="181"/>
      <c r="CS30" s="182"/>
      <c r="CT30" s="183"/>
      <c r="CU30" s="184"/>
      <c r="CV30" s="184"/>
      <c r="CW30" s="184"/>
      <c r="CX30" s="184"/>
      <c r="CY30" s="184"/>
      <c r="CZ30" s="184"/>
      <c r="DA30" s="185"/>
      <c r="DB30" s="183"/>
      <c r="DC30" s="184"/>
      <c r="DD30" s="184"/>
      <c r="DE30" s="184"/>
      <c r="DF30" s="184"/>
      <c r="DG30" s="184"/>
      <c r="DH30" s="184"/>
      <c r="DI30" s="185"/>
    </row>
    <row r="31" spans="1:113" ht="13.5" customHeight="1" x14ac:dyDescent="0.2">
      <c r="A31" s="164"/>
      <c r="B31" s="186"/>
      <c r="DI31" s="187"/>
    </row>
    <row r="32" spans="1:113" ht="13.5" customHeight="1" x14ac:dyDescent="0.2">
      <c r="A32" s="164"/>
      <c r="B32" s="188"/>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187"/>
    </row>
    <row r="33" spans="1:113" ht="13.5" customHeight="1" x14ac:dyDescent="0.2">
      <c r="A33" s="164"/>
      <c r="B33" s="188"/>
      <c r="C33" s="431" t="s">
        <v>198</v>
      </c>
      <c r="D33" s="431"/>
      <c r="E33" s="396" t="s">
        <v>199</v>
      </c>
      <c r="F33" s="396"/>
      <c r="G33" s="396"/>
      <c r="H33" s="396"/>
      <c r="I33" s="396"/>
      <c r="J33" s="396"/>
      <c r="K33" s="396"/>
      <c r="L33" s="396"/>
      <c r="M33" s="396"/>
      <c r="N33" s="396"/>
      <c r="O33" s="396"/>
      <c r="P33" s="396"/>
      <c r="Q33" s="396"/>
      <c r="R33" s="396"/>
      <c r="S33" s="396"/>
      <c r="T33" s="189"/>
      <c r="U33" s="431" t="s">
        <v>198</v>
      </c>
      <c r="V33" s="431"/>
      <c r="W33" s="396" t="s">
        <v>200</v>
      </c>
      <c r="X33" s="396"/>
      <c r="Y33" s="396"/>
      <c r="Z33" s="396"/>
      <c r="AA33" s="396"/>
      <c r="AB33" s="396"/>
      <c r="AC33" s="396"/>
      <c r="AD33" s="396"/>
      <c r="AE33" s="396"/>
      <c r="AF33" s="396"/>
      <c r="AG33" s="396"/>
      <c r="AH33" s="396"/>
      <c r="AI33" s="396"/>
      <c r="AJ33" s="396"/>
      <c r="AK33" s="396"/>
      <c r="AL33" s="189"/>
      <c r="AM33" s="431" t="s">
        <v>198</v>
      </c>
      <c r="AN33" s="431"/>
      <c r="AO33" s="396" t="s">
        <v>200</v>
      </c>
      <c r="AP33" s="396"/>
      <c r="AQ33" s="396"/>
      <c r="AR33" s="396"/>
      <c r="AS33" s="396"/>
      <c r="AT33" s="396"/>
      <c r="AU33" s="396"/>
      <c r="AV33" s="396"/>
      <c r="AW33" s="396"/>
      <c r="AX33" s="396"/>
      <c r="AY33" s="396"/>
      <c r="AZ33" s="396"/>
      <c r="BA33" s="396"/>
      <c r="BB33" s="396"/>
      <c r="BC33" s="396"/>
      <c r="BD33" s="190"/>
      <c r="BE33" s="396" t="s">
        <v>201</v>
      </c>
      <c r="BF33" s="396"/>
      <c r="BG33" s="396" t="s">
        <v>202</v>
      </c>
      <c r="BH33" s="396"/>
      <c r="BI33" s="396"/>
      <c r="BJ33" s="396"/>
      <c r="BK33" s="396"/>
      <c r="BL33" s="396"/>
      <c r="BM33" s="396"/>
      <c r="BN33" s="396"/>
      <c r="BO33" s="396"/>
      <c r="BP33" s="396"/>
      <c r="BQ33" s="396"/>
      <c r="BR33" s="396"/>
      <c r="BS33" s="396"/>
      <c r="BT33" s="396"/>
      <c r="BU33" s="396"/>
      <c r="BV33" s="190"/>
      <c r="BW33" s="431" t="s">
        <v>201</v>
      </c>
      <c r="BX33" s="431"/>
      <c r="BY33" s="396" t="s">
        <v>203</v>
      </c>
      <c r="BZ33" s="396"/>
      <c r="CA33" s="396"/>
      <c r="CB33" s="396"/>
      <c r="CC33" s="396"/>
      <c r="CD33" s="396"/>
      <c r="CE33" s="396"/>
      <c r="CF33" s="396"/>
      <c r="CG33" s="396"/>
      <c r="CH33" s="396"/>
      <c r="CI33" s="396"/>
      <c r="CJ33" s="396"/>
      <c r="CK33" s="396"/>
      <c r="CL33" s="396"/>
      <c r="CM33" s="396"/>
      <c r="CN33" s="189"/>
      <c r="CO33" s="431" t="s">
        <v>198</v>
      </c>
      <c r="CP33" s="431"/>
      <c r="CQ33" s="396" t="s">
        <v>204</v>
      </c>
      <c r="CR33" s="396"/>
      <c r="CS33" s="396"/>
      <c r="CT33" s="396"/>
      <c r="CU33" s="396"/>
      <c r="CV33" s="396"/>
      <c r="CW33" s="396"/>
      <c r="CX33" s="396"/>
      <c r="CY33" s="396"/>
      <c r="CZ33" s="396"/>
      <c r="DA33" s="396"/>
      <c r="DB33" s="396"/>
      <c r="DC33" s="396"/>
      <c r="DD33" s="396"/>
      <c r="DE33" s="396"/>
      <c r="DF33" s="189"/>
      <c r="DG33" s="596" t="s">
        <v>205</v>
      </c>
      <c r="DH33" s="596"/>
      <c r="DI33" s="191"/>
    </row>
    <row r="34" spans="1:113" ht="32.25" customHeight="1" x14ac:dyDescent="0.2">
      <c r="A34" s="164"/>
      <c r="B34" s="188"/>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64"/>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64"/>
      <c r="AM34" s="597">
        <f>IF(AO34="","",MAX(C34:D43,U34:V43)+1)</f>
        <v>5</v>
      </c>
      <c r="AN34" s="597"/>
      <c r="AO34" s="598" t="str">
        <f>IF('各会計、関係団体の財政状況及び健全化判断比率'!B31="","",'各会計、関係団体の財政状況及び健全化判断比率'!B31)</f>
        <v>下水道事業会計</v>
      </c>
      <c r="AP34" s="598"/>
      <c r="AQ34" s="598"/>
      <c r="AR34" s="598"/>
      <c r="AS34" s="598"/>
      <c r="AT34" s="598"/>
      <c r="AU34" s="598"/>
      <c r="AV34" s="598"/>
      <c r="AW34" s="598"/>
      <c r="AX34" s="598"/>
      <c r="AY34" s="598"/>
      <c r="AZ34" s="598"/>
      <c r="BA34" s="598"/>
      <c r="BB34" s="598"/>
      <c r="BC34" s="598"/>
      <c r="BD34" s="164"/>
      <c r="BE34" s="597" t="str">
        <f>IF(BG34="","",MAX(C34:D43,U34:V43,AM34:AN43)+1)</f>
        <v/>
      </c>
      <c r="BF34" s="597"/>
      <c r="BG34" s="598"/>
      <c r="BH34" s="598"/>
      <c r="BI34" s="598"/>
      <c r="BJ34" s="598"/>
      <c r="BK34" s="598"/>
      <c r="BL34" s="598"/>
      <c r="BM34" s="598"/>
      <c r="BN34" s="598"/>
      <c r="BO34" s="598"/>
      <c r="BP34" s="598"/>
      <c r="BQ34" s="598"/>
      <c r="BR34" s="598"/>
      <c r="BS34" s="598"/>
      <c r="BT34" s="598"/>
      <c r="BU34" s="598"/>
      <c r="BV34" s="164"/>
      <c r="BW34" s="597">
        <f>IF(BY34="","",MAX(C34:D43,U34:V43,AM34:AN43,BE34:BF43)+1)</f>
        <v>6</v>
      </c>
      <c r="BX34" s="597"/>
      <c r="BY34" s="598" t="str">
        <f>IF('各会計、関係団体の財政状況及び健全化判断比率'!B68="","",'各会計、関係団体の財政状況及び健全化判断比率'!B68)</f>
        <v>東京たま広域資源循環組合</v>
      </c>
      <c r="BZ34" s="598"/>
      <c r="CA34" s="598"/>
      <c r="CB34" s="598"/>
      <c r="CC34" s="598"/>
      <c r="CD34" s="598"/>
      <c r="CE34" s="598"/>
      <c r="CF34" s="598"/>
      <c r="CG34" s="598"/>
      <c r="CH34" s="598"/>
      <c r="CI34" s="598"/>
      <c r="CJ34" s="598"/>
      <c r="CK34" s="598"/>
      <c r="CL34" s="598"/>
      <c r="CM34" s="598"/>
      <c r="CN34" s="164"/>
      <c r="CO34" s="597">
        <f>IF(CQ34="","",MAX(C34:D43,U34:V43,AM34:AN43,BE34:BF43,BW34:BX43)+1)</f>
        <v>16</v>
      </c>
      <c r="CP34" s="597"/>
      <c r="CQ34" s="598" t="str">
        <f>IF('各会計、関係団体の財政状況及び健全化判断比率'!BS7="","",'各会計、関係団体の財政状況及び健全化判断比率'!BS7)</f>
        <v>小金井市体育協会</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191"/>
    </row>
    <row r="35" spans="1:113" ht="32.25" customHeight="1" x14ac:dyDescent="0.2">
      <c r="A35" s="164"/>
      <c r="B35" s="188"/>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64"/>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64"/>
      <c r="AM35" s="597" t="str">
        <f t="shared" ref="AM35:AM43" si="0">IF(AO35="","",AM34+1)</f>
        <v/>
      </c>
      <c r="AN35" s="597"/>
      <c r="AO35" s="598"/>
      <c r="AP35" s="598"/>
      <c r="AQ35" s="598"/>
      <c r="AR35" s="598"/>
      <c r="AS35" s="598"/>
      <c r="AT35" s="598"/>
      <c r="AU35" s="598"/>
      <c r="AV35" s="598"/>
      <c r="AW35" s="598"/>
      <c r="AX35" s="598"/>
      <c r="AY35" s="598"/>
      <c r="AZ35" s="598"/>
      <c r="BA35" s="598"/>
      <c r="BB35" s="598"/>
      <c r="BC35" s="598"/>
      <c r="BD35" s="164"/>
      <c r="BE35" s="597" t="str">
        <f t="shared" ref="BE35:BE43" si="1">IF(BG35="","",BE34+1)</f>
        <v/>
      </c>
      <c r="BF35" s="597"/>
      <c r="BG35" s="598"/>
      <c r="BH35" s="598"/>
      <c r="BI35" s="598"/>
      <c r="BJ35" s="598"/>
      <c r="BK35" s="598"/>
      <c r="BL35" s="598"/>
      <c r="BM35" s="598"/>
      <c r="BN35" s="598"/>
      <c r="BO35" s="598"/>
      <c r="BP35" s="598"/>
      <c r="BQ35" s="598"/>
      <c r="BR35" s="598"/>
      <c r="BS35" s="598"/>
      <c r="BT35" s="598"/>
      <c r="BU35" s="598"/>
      <c r="BV35" s="164"/>
      <c r="BW35" s="597">
        <f t="shared" ref="BW35:BW43" si="2">IF(BY35="","",BW34+1)</f>
        <v>7</v>
      </c>
      <c r="BX35" s="597"/>
      <c r="BY35" s="598" t="str">
        <f>IF('各会計、関係団体の財政状況及び健全化判断比率'!B69="","",'各会計、関係団体の財政状況及び健全化判断比率'!B69)</f>
        <v>湖南衛生組合</v>
      </c>
      <c r="BZ35" s="598"/>
      <c r="CA35" s="598"/>
      <c r="CB35" s="598"/>
      <c r="CC35" s="598"/>
      <c r="CD35" s="598"/>
      <c r="CE35" s="598"/>
      <c r="CF35" s="598"/>
      <c r="CG35" s="598"/>
      <c r="CH35" s="598"/>
      <c r="CI35" s="598"/>
      <c r="CJ35" s="598"/>
      <c r="CK35" s="598"/>
      <c r="CL35" s="598"/>
      <c r="CM35" s="598"/>
      <c r="CN35" s="164"/>
      <c r="CO35" s="597">
        <f t="shared" ref="CO35:CO43" si="3">IF(CQ35="","",CO34+1)</f>
        <v>17</v>
      </c>
      <c r="CP35" s="597"/>
      <c r="CQ35" s="598" t="str">
        <f>IF('各会計、関係団体の財政状況及び健全化判断比率'!BS8="","",'各会計、関係団体の財政状況及び健全化判断比率'!BS8)</f>
        <v>小金井市土地開発公社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v>
      </c>
      <c r="DH35" s="599"/>
      <c r="DI35" s="191"/>
    </row>
    <row r="36" spans="1:113" ht="32.25" customHeight="1" x14ac:dyDescent="0.2">
      <c r="A36" s="164"/>
      <c r="B36" s="188"/>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64"/>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64"/>
      <c r="AM36" s="597" t="str">
        <f t="shared" si="0"/>
        <v/>
      </c>
      <c r="AN36" s="597"/>
      <c r="AO36" s="598"/>
      <c r="AP36" s="598"/>
      <c r="AQ36" s="598"/>
      <c r="AR36" s="598"/>
      <c r="AS36" s="598"/>
      <c r="AT36" s="598"/>
      <c r="AU36" s="598"/>
      <c r="AV36" s="598"/>
      <c r="AW36" s="598"/>
      <c r="AX36" s="598"/>
      <c r="AY36" s="598"/>
      <c r="AZ36" s="598"/>
      <c r="BA36" s="598"/>
      <c r="BB36" s="598"/>
      <c r="BC36" s="598"/>
      <c r="BD36" s="164"/>
      <c r="BE36" s="597" t="str">
        <f t="shared" si="1"/>
        <v/>
      </c>
      <c r="BF36" s="597"/>
      <c r="BG36" s="598"/>
      <c r="BH36" s="598"/>
      <c r="BI36" s="598"/>
      <c r="BJ36" s="598"/>
      <c r="BK36" s="598"/>
      <c r="BL36" s="598"/>
      <c r="BM36" s="598"/>
      <c r="BN36" s="598"/>
      <c r="BO36" s="598"/>
      <c r="BP36" s="598"/>
      <c r="BQ36" s="598"/>
      <c r="BR36" s="598"/>
      <c r="BS36" s="598"/>
      <c r="BT36" s="598"/>
      <c r="BU36" s="598"/>
      <c r="BV36" s="164"/>
      <c r="BW36" s="597">
        <f t="shared" si="2"/>
        <v>8</v>
      </c>
      <c r="BX36" s="597"/>
      <c r="BY36" s="598" t="str">
        <f>IF('各会計、関係団体の財政状況及び健全化判断比率'!B70="","",'各会計、関係団体の財政状況及び健全化判断比率'!B70)</f>
        <v>東京都十一市競輪事業組合</v>
      </c>
      <c r="BZ36" s="598"/>
      <c r="CA36" s="598"/>
      <c r="CB36" s="598"/>
      <c r="CC36" s="598"/>
      <c r="CD36" s="598"/>
      <c r="CE36" s="598"/>
      <c r="CF36" s="598"/>
      <c r="CG36" s="598"/>
      <c r="CH36" s="598"/>
      <c r="CI36" s="598"/>
      <c r="CJ36" s="598"/>
      <c r="CK36" s="598"/>
      <c r="CL36" s="598"/>
      <c r="CM36" s="598"/>
      <c r="CN36" s="164"/>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191"/>
    </row>
    <row r="37" spans="1:113" ht="32.25" customHeight="1" x14ac:dyDescent="0.2">
      <c r="A37" s="164"/>
      <c r="B37" s="188"/>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64"/>
      <c r="U37" s="597" t="str">
        <f t="shared" si="4"/>
        <v/>
      </c>
      <c r="V37" s="597"/>
      <c r="W37" s="598"/>
      <c r="X37" s="598"/>
      <c r="Y37" s="598"/>
      <c r="Z37" s="598"/>
      <c r="AA37" s="598"/>
      <c r="AB37" s="598"/>
      <c r="AC37" s="598"/>
      <c r="AD37" s="598"/>
      <c r="AE37" s="598"/>
      <c r="AF37" s="598"/>
      <c r="AG37" s="598"/>
      <c r="AH37" s="598"/>
      <c r="AI37" s="598"/>
      <c r="AJ37" s="598"/>
      <c r="AK37" s="598"/>
      <c r="AL37" s="164"/>
      <c r="AM37" s="597" t="str">
        <f t="shared" si="0"/>
        <v/>
      </c>
      <c r="AN37" s="597"/>
      <c r="AO37" s="598"/>
      <c r="AP37" s="598"/>
      <c r="AQ37" s="598"/>
      <c r="AR37" s="598"/>
      <c r="AS37" s="598"/>
      <c r="AT37" s="598"/>
      <c r="AU37" s="598"/>
      <c r="AV37" s="598"/>
      <c r="AW37" s="598"/>
      <c r="AX37" s="598"/>
      <c r="AY37" s="598"/>
      <c r="AZ37" s="598"/>
      <c r="BA37" s="598"/>
      <c r="BB37" s="598"/>
      <c r="BC37" s="598"/>
      <c r="BD37" s="164"/>
      <c r="BE37" s="597" t="str">
        <f t="shared" si="1"/>
        <v/>
      </c>
      <c r="BF37" s="597"/>
      <c r="BG37" s="598"/>
      <c r="BH37" s="598"/>
      <c r="BI37" s="598"/>
      <c r="BJ37" s="598"/>
      <c r="BK37" s="598"/>
      <c r="BL37" s="598"/>
      <c r="BM37" s="598"/>
      <c r="BN37" s="598"/>
      <c r="BO37" s="598"/>
      <c r="BP37" s="598"/>
      <c r="BQ37" s="598"/>
      <c r="BR37" s="598"/>
      <c r="BS37" s="598"/>
      <c r="BT37" s="598"/>
      <c r="BU37" s="598"/>
      <c r="BV37" s="164"/>
      <c r="BW37" s="597">
        <f t="shared" si="2"/>
        <v>9</v>
      </c>
      <c r="BX37" s="597"/>
      <c r="BY37" s="598" t="str">
        <f>IF('各会計、関係団体の財政状況及び健全化判断比率'!B71="","",'各会計、関係団体の財政状況及び健全化判断比率'!B71)</f>
        <v>東京都六市競艇事業組合</v>
      </c>
      <c r="BZ37" s="598"/>
      <c r="CA37" s="598"/>
      <c r="CB37" s="598"/>
      <c r="CC37" s="598"/>
      <c r="CD37" s="598"/>
      <c r="CE37" s="598"/>
      <c r="CF37" s="598"/>
      <c r="CG37" s="598"/>
      <c r="CH37" s="598"/>
      <c r="CI37" s="598"/>
      <c r="CJ37" s="598"/>
      <c r="CK37" s="598"/>
      <c r="CL37" s="598"/>
      <c r="CM37" s="598"/>
      <c r="CN37" s="164"/>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191"/>
    </row>
    <row r="38" spans="1:113" ht="32.25" customHeight="1" x14ac:dyDescent="0.2">
      <c r="A38" s="164"/>
      <c r="B38" s="188"/>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64"/>
      <c r="U38" s="597" t="str">
        <f t="shared" si="4"/>
        <v/>
      </c>
      <c r="V38" s="597"/>
      <c r="W38" s="598"/>
      <c r="X38" s="598"/>
      <c r="Y38" s="598"/>
      <c r="Z38" s="598"/>
      <c r="AA38" s="598"/>
      <c r="AB38" s="598"/>
      <c r="AC38" s="598"/>
      <c r="AD38" s="598"/>
      <c r="AE38" s="598"/>
      <c r="AF38" s="598"/>
      <c r="AG38" s="598"/>
      <c r="AH38" s="598"/>
      <c r="AI38" s="598"/>
      <c r="AJ38" s="598"/>
      <c r="AK38" s="598"/>
      <c r="AL38" s="164"/>
      <c r="AM38" s="597" t="str">
        <f t="shared" si="0"/>
        <v/>
      </c>
      <c r="AN38" s="597"/>
      <c r="AO38" s="598"/>
      <c r="AP38" s="598"/>
      <c r="AQ38" s="598"/>
      <c r="AR38" s="598"/>
      <c r="AS38" s="598"/>
      <c r="AT38" s="598"/>
      <c r="AU38" s="598"/>
      <c r="AV38" s="598"/>
      <c r="AW38" s="598"/>
      <c r="AX38" s="598"/>
      <c r="AY38" s="598"/>
      <c r="AZ38" s="598"/>
      <c r="BA38" s="598"/>
      <c r="BB38" s="598"/>
      <c r="BC38" s="598"/>
      <c r="BD38" s="164"/>
      <c r="BE38" s="597" t="str">
        <f t="shared" si="1"/>
        <v/>
      </c>
      <c r="BF38" s="597"/>
      <c r="BG38" s="598"/>
      <c r="BH38" s="598"/>
      <c r="BI38" s="598"/>
      <c r="BJ38" s="598"/>
      <c r="BK38" s="598"/>
      <c r="BL38" s="598"/>
      <c r="BM38" s="598"/>
      <c r="BN38" s="598"/>
      <c r="BO38" s="598"/>
      <c r="BP38" s="598"/>
      <c r="BQ38" s="598"/>
      <c r="BR38" s="598"/>
      <c r="BS38" s="598"/>
      <c r="BT38" s="598"/>
      <c r="BU38" s="598"/>
      <c r="BV38" s="164"/>
      <c r="BW38" s="597">
        <f t="shared" si="2"/>
        <v>10</v>
      </c>
      <c r="BX38" s="597"/>
      <c r="BY38" s="598" t="str">
        <f>IF('各会計、関係団体の財政状況及び健全化判断比率'!B72="","",'各会計、関係団体の財政状況及び健全化判断比率'!B72)</f>
        <v>東京市町村総合事務組合（一般会計）</v>
      </c>
      <c r="BZ38" s="598"/>
      <c r="CA38" s="598"/>
      <c r="CB38" s="598"/>
      <c r="CC38" s="598"/>
      <c r="CD38" s="598"/>
      <c r="CE38" s="598"/>
      <c r="CF38" s="598"/>
      <c r="CG38" s="598"/>
      <c r="CH38" s="598"/>
      <c r="CI38" s="598"/>
      <c r="CJ38" s="598"/>
      <c r="CK38" s="598"/>
      <c r="CL38" s="598"/>
      <c r="CM38" s="598"/>
      <c r="CN38" s="164"/>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191"/>
    </row>
    <row r="39" spans="1:113" ht="32.25" customHeight="1" x14ac:dyDescent="0.2">
      <c r="A39" s="164"/>
      <c r="B39" s="188"/>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64"/>
      <c r="U39" s="597" t="str">
        <f t="shared" si="4"/>
        <v/>
      </c>
      <c r="V39" s="597"/>
      <c r="W39" s="598"/>
      <c r="X39" s="598"/>
      <c r="Y39" s="598"/>
      <c r="Z39" s="598"/>
      <c r="AA39" s="598"/>
      <c r="AB39" s="598"/>
      <c r="AC39" s="598"/>
      <c r="AD39" s="598"/>
      <c r="AE39" s="598"/>
      <c r="AF39" s="598"/>
      <c r="AG39" s="598"/>
      <c r="AH39" s="598"/>
      <c r="AI39" s="598"/>
      <c r="AJ39" s="598"/>
      <c r="AK39" s="598"/>
      <c r="AL39" s="164"/>
      <c r="AM39" s="597" t="str">
        <f t="shared" si="0"/>
        <v/>
      </c>
      <c r="AN39" s="597"/>
      <c r="AO39" s="598"/>
      <c r="AP39" s="598"/>
      <c r="AQ39" s="598"/>
      <c r="AR39" s="598"/>
      <c r="AS39" s="598"/>
      <c r="AT39" s="598"/>
      <c r="AU39" s="598"/>
      <c r="AV39" s="598"/>
      <c r="AW39" s="598"/>
      <c r="AX39" s="598"/>
      <c r="AY39" s="598"/>
      <c r="AZ39" s="598"/>
      <c r="BA39" s="598"/>
      <c r="BB39" s="598"/>
      <c r="BC39" s="598"/>
      <c r="BD39" s="164"/>
      <c r="BE39" s="597" t="str">
        <f t="shared" si="1"/>
        <v/>
      </c>
      <c r="BF39" s="597"/>
      <c r="BG39" s="598"/>
      <c r="BH39" s="598"/>
      <c r="BI39" s="598"/>
      <c r="BJ39" s="598"/>
      <c r="BK39" s="598"/>
      <c r="BL39" s="598"/>
      <c r="BM39" s="598"/>
      <c r="BN39" s="598"/>
      <c r="BO39" s="598"/>
      <c r="BP39" s="598"/>
      <c r="BQ39" s="598"/>
      <c r="BR39" s="598"/>
      <c r="BS39" s="598"/>
      <c r="BT39" s="598"/>
      <c r="BU39" s="598"/>
      <c r="BV39" s="164"/>
      <c r="BW39" s="597">
        <f t="shared" si="2"/>
        <v>11</v>
      </c>
      <c r="BX39" s="597"/>
      <c r="BY39" s="598" t="str">
        <f>IF('各会計、関係団体の財政状況及び健全化判断比率'!B73="","",'各会計、関係団体の財政状況及び健全化判断比率'!B73)</f>
        <v>東京市町村総合事務組合（交通災害共済事業特別会計）</v>
      </c>
      <c r="BZ39" s="598"/>
      <c r="CA39" s="598"/>
      <c r="CB39" s="598"/>
      <c r="CC39" s="598"/>
      <c r="CD39" s="598"/>
      <c r="CE39" s="598"/>
      <c r="CF39" s="598"/>
      <c r="CG39" s="598"/>
      <c r="CH39" s="598"/>
      <c r="CI39" s="598"/>
      <c r="CJ39" s="598"/>
      <c r="CK39" s="598"/>
      <c r="CL39" s="598"/>
      <c r="CM39" s="598"/>
      <c r="CN39" s="164"/>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191"/>
    </row>
    <row r="40" spans="1:113" ht="32.25" customHeight="1" x14ac:dyDescent="0.2">
      <c r="A40" s="164"/>
      <c r="B40" s="188"/>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64"/>
      <c r="U40" s="597" t="str">
        <f t="shared" si="4"/>
        <v/>
      </c>
      <c r="V40" s="597"/>
      <c r="W40" s="598"/>
      <c r="X40" s="598"/>
      <c r="Y40" s="598"/>
      <c r="Z40" s="598"/>
      <c r="AA40" s="598"/>
      <c r="AB40" s="598"/>
      <c r="AC40" s="598"/>
      <c r="AD40" s="598"/>
      <c r="AE40" s="598"/>
      <c r="AF40" s="598"/>
      <c r="AG40" s="598"/>
      <c r="AH40" s="598"/>
      <c r="AI40" s="598"/>
      <c r="AJ40" s="598"/>
      <c r="AK40" s="598"/>
      <c r="AL40" s="164"/>
      <c r="AM40" s="597" t="str">
        <f t="shared" si="0"/>
        <v/>
      </c>
      <c r="AN40" s="597"/>
      <c r="AO40" s="598"/>
      <c r="AP40" s="598"/>
      <c r="AQ40" s="598"/>
      <c r="AR40" s="598"/>
      <c r="AS40" s="598"/>
      <c r="AT40" s="598"/>
      <c r="AU40" s="598"/>
      <c r="AV40" s="598"/>
      <c r="AW40" s="598"/>
      <c r="AX40" s="598"/>
      <c r="AY40" s="598"/>
      <c r="AZ40" s="598"/>
      <c r="BA40" s="598"/>
      <c r="BB40" s="598"/>
      <c r="BC40" s="598"/>
      <c r="BD40" s="164"/>
      <c r="BE40" s="597" t="str">
        <f t="shared" si="1"/>
        <v/>
      </c>
      <c r="BF40" s="597"/>
      <c r="BG40" s="598"/>
      <c r="BH40" s="598"/>
      <c r="BI40" s="598"/>
      <c r="BJ40" s="598"/>
      <c r="BK40" s="598"/>
      <c r="BL40" s="598"/>
      <c r="BM40" s="598"/>
      <c r="BN40" s="598"/>
      <c r="BO40" s="598"/>
      <c r="BP40" s="598"/>
      <c r="BQ40" s="598"/>
      <c r="BR40" s="598"/>
      <c r="BS40" s="598"/>
      <c r="BT40" s="598"/>
      <c r="BU40" s="598"/>
      <c r="BV40" s="164"/>
      <c r="BW40" s="597">
        <f t="shared" si="2"/>
        <v>12</v>
      </c>
      <c r="BX40" s="597"/>
      <c r="BY40" s="598" t="str">
        <f>IF('各会計、関係団体の財政状況及び健全化判断比率'!B74="","",'各会計、関係団体の財政状況及び健全化判断比率'!B74)</f>
        <v>昭和病院企業団</v>
      </c>
      <c r="BZ40" s="598"/>
      <c r="CA40" s="598"/>
      <c r="CB40" s="598"/>
      <c r="CC40" s="598"/>
      <c r="CD40" s="598"/>
      <c r="CE40" s="598"/>
      <c r="CF40" s="598"/>
      <c r="CG40" s="598"/>
      <c r="CH40" s="598"/>
      <c r="CI40" s="598"/>
      <c r="CJ40" s="598"/>
      <c r="CK40" s="598"/>
      <c r="CL40" s="598"/>
      <c r="CM40" s="598"/>
      <c r="CN40" s="164"/>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191"/>
    </row>
    <row r="41" spans="1:113" ht="32.25" customHeight="1" x14ac:dyDescent="0.2">
      <c r="A41" s="164"/>
      <c r="B41" s="188"/>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64"/>
      <c r="U41" s="597" t="str">
        <f t="shared" si="4"/>
        <v/>
      </c>
      <c r="V41" s="597"/>
      <c r="W41" s="598"/>
      <c r="X41" s="598"/>
      <c r="Y41" s="598"/>
      <c r="Z41" s="598"/>
      <c r="AA41" s="598"/>
      <c r="AB41" s="598"/>
      <c r="AC41" s="598"/>
      <c r="AD41" s="598"/>
      <c r="AE41" s="598"/>
      <c r="AF41" s="598"/>
      <c r="AG41" s="598"/>
      <c r="AH41" s="598"/>
      <c r="AI41" s="598"/>
      <c r="AJ41" s="598"/>
      <c r="AK41" s="598"/>
      <c r="AL41" s="164"/>
      <c r="AM41" s="597" t="str">
        <f t="shared" si="0"/>
        <v/>
      </c>
      <c r="AN41" s="597"/>
      <c r="AO41" s="598"/>
      <c r="AP41" s="598"/>
      <c r="AQ41" s="598"/>
      <c r="AR41" s="598"/>
      <c r="AS41" s="598"/>
      <c r="AT41" s="598"/>
      <c r="AU41" s="598"/>
      <c r="AV41" s="598"/>
      <c r="AW41" s="598"/>
      <c r="AX41" s="598"/>
      <c r="AY41" s="598"/>
      <c r="AZ41" s="598"/>
      <c r="BA41" s="598"/>
      <c r="BB41" s="598"/>
      <c r="BC41" s="598"/>
      <c r="BD41" s="164"/>
      <c r="BE41" s="597" t="str">
        <f t="shared" si="1"/>
        <v/>
      </c>
      <c r="BF41" s="597"/>
      <c r="BG41" s="598"/>
      <c r="BH41" s="598"/>
      <c r="BI41" s="598"/>
      <c r="BJ41" s="598"/>
      <c r="BK41" s="598"/>
      <c r="BL41" s="598"/>
      <c r="BM41" s="598"/>
      <c r="BN41" s="598"/>
      <c r="BO41" s="598"/>
      <c r="BP41" s="598"/>
      <c r="BQ41" s="598"/>
      <c r="BR41" s="598"/>
      <c r="BS41" s="598"/>
      <c r="BT41" s="598"/>
      <c r="BU41" s="598"/>
      <c r="BV41" s="164"/>
      <c r="BW41" s="597">
        <f t="shared" si="2"/>
        <v>13</v>
      </c>
      <c r="BX41" s="597"/>
      <c r="BY41" s="598" t="str">
        <f>IF('各会計、関係団体の財政状況及び健全化判断比率'!B75="","",'各会計、関係団体の財政状況及び健全化判断比率'!B75)</f>
        <v>東京都後期高齢者医療広域連合（一般会計）</v>
      </c>
      <c r="BZ41" s="598"/>
      <c r="CA41" s="598"/>
      <c r="CB41" s="598"/>
      <c r="CC41" s="598"/>
      <c r="CD41" s="598"/>
      <c r="CE41" s="598"/>
      <c r="CF41" s="598"/>
      <c r="CG41" s="598"/>
      <c r="CH41" s="598"/>
      <c r="CI41" s="598"/>
      <c r="CJ41" s="598"/>
      <c r="CK41" s="598"/>
      <c r="CL41" s="598"/>
      <c r="CM41" s="598"/>
      <c r="CN41" s="164"/>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191"/>
    </row>
    <row r="42" spans="1:113" ht="32.25" customHeight="1" x14ac:dyDescent="0.2">
      <c r="B42" s="188"/>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64"/>
      <c r="U42" s="597" t="str">
        <f t="shared" si="4"/>
        <v/>
      </c>
      <c r="V42" s="597"/>
      <c r="W42" s="598"/>
      <c r="X42" s="598"/>
      <c r="Y42" s="598"/>
      <c r="Z42" s="598"/>
      <c r="AA42" s="598"/>
      <c r="AB42" s="598"/>
      <c r="AC42" s="598"/>
      <c r="AD42" s="598"/>
      <c r="AE42" s="598"/>
      <c r="AF42" s="598"/>
      <c r="AG42" s="598"/>
      <c r="AH42" s="598"/>
      <c r="AI42" s="598"/>
      <c r="AJ42" s="598"/>
      <c r="AK42" s="598"/>
      <c r="AL42" s="164"/>
      <c r="AM42" s="597" t="str">
        <f t="shared" si="0"/>
        <v/>
      </c>
      <c r="AN42" s="597"/>
      <c r="AO42" s="598"/>
      <c r="AP42" s="598"/>
      <c r="AQ42" s="598"/>
      <c r="AR42" s="598"/>
      <c r="AS42" s="598"/>
      <c r="AT42" s="598"/>
      <c r="AU42" s="598"/>
      <c r="AV42" s="598"/>
      <c r="AW42" s="598"/>
      <c r="AX42" s="598"/>
      <c r="AY42" s="598"/>
      <c r="AZ42" s="598"/>
      <c r="BA42" s="598"/>
      <c r="BB42" s="598"/>
      <c r="BC42" s="598"/>
      <c r="BD42" s="164"/>
      <c r="BE42" s="597" t="str">
        <f t="shared" si="1"/>
        <v/>
      </c>
      <c r="BF42" s="597"/>
      <c r="BG42" s="598"/>
      <c r="BH42" s="598"/>
      <c r="BI42" s="598"/>
      <c r="BJ42" s="598"/>
      <c r="BK42" s="598"/>
      <c r="BL42" s="598"/>
      <c r="BM42" s="598"/>
      <c r="BN42" s="598"/>
      <c r="BO42" s="598"/>
      <c r="BP42" s="598"/>
      <c r="BQ42" s="598"/>
      <c r="BR42" s="598"/>
      <c r="BS42" s="598"/>
      <c r="BT42" s="598"/>
      <c r="BU42" s="598"/>
      <c r="BV42" s="164"/>
      <c r="BW42" s="597">
        <f t="shared" si="2"/>
        <v>14</v>
      </c>
      <c r="BX42" s="597"/>
      <c r="BY42" s="598" t="str">
        <f>IF('各会計、関係団体の財政状況及び健全化判断比率'!B76="","",'各会計、関係団体の財政状況及び健全化判断比率'!B76)</f>
        <v>東京都後期高齢者医療広域連合（後期高齢者医療特別会計）</v>
      </c>
      <c r="BZ42" s="598"/>
      <c r="CA42" s="598"/>
      <c r="CB42" s="598"/>
      <c r="CC42" s="598"/>
      <c r="CD42" s="598"/>
      <c r="CE42" s="598"/>
      <c r="CF42" s="598"/>
      <c r="CG42" s="598"/>
      <c r="CH42" s="598"/>
      <c r="CI42" s="598"/>
      <c r="CJ42" s="598"/>
      <c r="CK42" s="598"/>
      <c r="CL42" s="598"/>
      <c r="CM42" s="598"/>
      <c r="CN42" s="164"/>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191"/>
    </row>
    <row r="43" spans="1:113" ht="32.25" customHeight="1" x14ac:dyDescent="0.2">
      <c r="B43" s="188"/>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64"/>
      <c r="U43" s="597" t="str">
        <f t="shared" si="4"/>
        <v/>
      </c>
      <c r="V43" s="597"/>
      <c r="W43" s="598"/>
      <c r="X43" s="598"/>
      <c r="Y43" s="598"/>
      <c r="Z43" s="598"/>
      <c r="AA43" s="598"/>
      <c r="AB43" s="598"/>
      <c r="AC43" s="598"/>
      <c r="AD43" s="598"/>
      <c r="AE43" s="598"/>
      <c r="AF43" s="598"/>
      <c r="AG43" s="598"/>
      <c r="AH43" s="598"/>
      <c r="AI43" s="598"/>
      <c r="AJ43" s="598"/>
      <c r="AK43" s="598"/>
      <c r="AL43" s="164"/>
      <c r="AM43" s="597" t="str">
        <f t="shared" si="0"/>
        <v/>
      </c>
      <c r="AN43" s="597"/>
      <c r="AO43" s="598"/>
      <c r="AP43" s="598"/>
      <c r="AQ43" s="598"/>
      <c r="AR43" s="598"/>
      <c r="AS43" s="598"/>
      <c r="AT43" s="598"/>
      <c r="AU43" s="598"/>
      <c r="AV43" s="598"/>
      <c r="AW43" s="598"/>
      <c r="AX43" s="598"/>
      <c r="AY43" s="598"/>
      <c r="AZ43" s="598"/>
      <c r="BA43" s="598"/>
      <c r="BB43" s="598"/>
      <c r="BC43" s="598"/>
      <c r="BD43" s="164"/>
      <c r="BE43" s="597" t="str">
        <f t="shared" si="1"/>
        <v/>
      </c>
      <c r="BF43" s="597"/>
      <c r="BG43" s="598"/>
      <c r="BH43" s="598"/>
      <c r="BI43" s="598"/>
      <c r="BJ43" s="598"/>
      <c r="BK43" s="598"/>
      <c r="BL43" s="598"/>
      <c r="BM43" s="598"/>
      <c r="BN43" s="598"/>
      <c r="BO43" s="598"/>
      <c r="BP43" s="598"/>
      <c r="BQ43" s="598"/>
      <c r="BR43" s="598"/>
      <c r="BS43" s="598"/>
      <c r="BT43" s="598"/>
      <c r="BU43" s="598"/>
      <c r="BV43" s="164"/>
      <c r="BW43" s="597">
        <f t="shared" si="2"/>
        <v>15</v>
      </c>
      <c r="BX43" s="597"/>
      <c r="BY43" s="598" t="str">
        <f>IF('各会計、関係団体の財政状況及び健全化判断比率'!B77="","",'各会計、関係団体の財政状況及び健全化判断比率'!B77)</f>
        <v>浅川清流環境組合</v>
      </c>
      <c r="BZ43" s="598"/>
      <c r="CA43" s="598"/>
      <c r="CB43" s="598"/>
      <c r="CC43" s="598"/>
      <c r="CD43" s="598"/>
      <c r="CE43" s="598"/>
      <c r="CF43" s="598"/>
      <c r="CG43" s="598"/>
      <c r="CH43" s="598"/>
      <c r="CI43" s="598"/>
      <c r="CJ43" s="598"/>
      <c r="CK43" s="598"/>
      <c r="CL43" s="598"/>
      <c r="CM43" s="598"/>
      <c r="CN43" s="164"/>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191"/>
    </row>
    <row r="44" spans="1:113" ht="13.5" customHeight="1" thickBot="1" x14ac:dyDescent="0.25">
      <c r="B44" s="192"/>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4"/>
    </row>
    <row r="45" spans="1:113" x14ac:dyDescent="0.2"/>
    <row r="46" spans="1:113" x14ac:dyDescent="0.2">
      <c r="B46" s="163"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CYm8eHjj9NievgZAC/fVwHXMWF/M/5uYElJc95JcyCuPlN0LyqW4FpCLIzoBGmEChGULalstve55OS2jBZa5aw==" saltValue="a8lds4OOyAgb9Lz/kv5Xk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542</v>
      </c>
      <c r="G33" s="29" t="s">
        <v>543</v>
      </c>
      <c r="H33" s="29" t="s">
        <v>544</v>
      </c>
      <c r="I33" s="29" t="s">
        <v>545</v>
      </c>
      <c r="J33" s="30" t="s">
        <v>546</v>
      </c>
      <c r="K33" s="22"/>
      <c r="L33" s="22"/>
      <c r="M33" s="22"/>
      <c r="N33" s="22"/>
      <c r="O33" s="22"/>
      <c r="P33" s="22"/>
    </row>
    <row r="34" spans="1:16" ht="39" customHeight="1" x14ac:dyDescent="0.2">
      <c r="A34" s="22"/>
      <c r="B34" s="31"/>
      <c r="C34" s="1151" t="s">
        <v>548</v>
      </c>
      <c r="D34" s="1151"/>
      <c r="E34" s="1152"/>
      <c r="F34" s="32">
        <v>8.19</v>
      </c>
      <c r="G34" s="33">
        <v>9.8699999999999992</v>
      </c>
      <c r="H34" s="33">
        <v>7.84</v>
      </c>
      <c r="I34" s="33">
        <v>7.75</v>
      </c>
      <c r="J34" s="34">
        <v>10.38</v>
      </c>
      <c r="K34" s="22"/>
      <c r="L34" s="22"/>
      <c r="M34" s="22"/>
      <c r="N34" s="22"/>
      <c r="O34" s="22"/>
      <c r="P34" s="22"/>
    </row>
    <row r="35" spans="1:16" ht="39" customHeight="1" x14ac:dyDescent="0.2">
      <c r="A35" s="22"/>
      <c r="B35" s="35"/>
      <c r="C35" s="1145" t="s">
        <v>549</v>
      </c>
      <c r="D35" s="1146"/>
      <c r="E35" s="1147"/>
      <c r="F35" s="36" t="s">
        <v>501</v>
      </c>
      <c r="G35" s="37" t="s">
        <v>501</v>
      </c>
      <c r="H35" s="37">
        <v>2.58</v>
      </c>
      <c r="I35" s="37">
        <v>2.96</v>
      </c>
      <c r="J35" s="38">
        <v>3.25</v>
      </c>
      <c r="K35" s="22"/>
      <c r="L35" s="22"/>
      <c r="M35" s="22"/>
      <c r="N35" s="22"/>
      <c r="O35" s="22"/>
      <c r="P35" s="22"/>
    </row>
    <row r="36" spans="1:16" ht="39" customHeight="1" x14ac:dyDescent="0.2">
      <c r="A36" s="22"/>
      <c r="B36" s="35"/>
      <c r="C36" s="1145" t="s">
        <v>550</v>
      </c>
      <c r="D36" s="1146"/>
      <c r="E36" s="1147"/>
      <c r="F36" s="36">
        <v>0.43</v>
      </c>
      <c r="G36" s="37">
        <v>0.19</v>
      </c>
      <c r="H36" s="37">
        <v>0.52</v>
      </c>
      <c r="I36" s="37">
        <v>0.76</v>
      </c>
      <c r="J36" s="38">
        <v>0.84</v>
      </c>
      <c r="K36" s="22"/>
      <c r="L36" s="22"/>
      <c r="M36" s="22"/>
      <c r="N36" s="22"/>
      <c r="O36" s="22"/>
      <c r="P36" s="22"/>
    </row>
    <row r="37" spans="1:16" ht="39" customHeight="1" x14ac:dyDescent="0.2">
      <c r="A37" s="22"/>
      <c r="B37" s="35"/>
      <c r="C37" s="1145" t="s">
        <v>551</v>
      </c>
      <c r="D37" s="1146"/>
      <c r="E37" s="1147"/>
      <c r="F37" s="36">
        <v>0.38</v>
      </c>
      <c r="G37" s="37">
        <v>0.03</v>
      </c>
      <c r="H37" s="37">
        <v>0.17</v>
      </c>
      <c r="I37" s="37">
        <v>0.42</v>
      </c>
      <c r="J37" s="38">
        <v>0.37</v>
      </c>
      <c r="K37" s="22"/>
      <c r="L37" s="22"/>
      <c r="M37" s="22"/>
      <c r="N37" s="22"/>
      <c r="O37" s="22"/>
      <c r="P37" s="22"/>
    </row>
    <row r="38" spans="1:16" ht="39" customHeight="1" x14ac:dyDescent="0.2">
      <c r="A38" s="22"/>
      <c r="B38" s="35"/>
      <c r="C38" s="1145" t="s">
        <v>552</v>
      </c>
      <c r="D38" s="1146"/>
      <c r="E38" s="1147"/>
      <c r="F38" s="36">
        <v>0.09</v>
      </c>
      <c r="G38" s="37">
        <v>0.1</v>
      </c>
      <c r="H38" s="37">
        <v>0.14000000000000001</v>
      </c>
      <c r="I38" s="37">
        <v>0.21</v>
      </c>
      <c r="J38" s="38">
        <v>0.2</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553</v>
      </c>
      <c r="D42" s="1146"/>
      <c r="E42" s="1147"/>
      <c r="F42" s="36" t="s">
        <v>501</v>
      </c>
      <c r="G42" s="37" t="s">
        <v>501</v>
      </c>
      <c r="H42" s="37" t="s">
        <v>501</v>
      </c>
      <c r="I42" s="37" t="s">
        <v>501</v>
      </c>
      <c r="J42" s="38" t="s">
        <v>501</v>
      </c>
      <c r="K42" s="22"/>
      <c r="L42" s="22"/>
      <c r="M42" s="22"/>
      <c r="N42" s="22"/>
      <c r="O42" s="22"/>
      <c r="P42" s="22"/>
    </row>
    <row r="43" spans="1:16" ht="39" customHeight="1" thickBot="1" x14ac:dyDescent="0.25">
      <c r="A43" s="22"/>
      <c r="B43" s="40"/>
      <c r="C43" s="1148" t="s">
        <v>554</v>
      </c>
      <c r="D43" s="1149"/>
      <c r="E43" s="1150"/>
      <c r="F43" s="41">
        <v>0.35</v>
      </c>
      <c r="G43" s="42">
        <v>1.94</v>
      </c>
      <c r="H43" s="42" t="s">
        <v>501</v>
      </c>
      <c r="I43" s="42" t="s">
        <v>501</v>
      </c>
      <c r="J43" s="43" t="s">
        <v>501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3lwnR6KNkqA+U/oI80L6uqYVybrrP3S8oevREkeZ3JwcJc9QBAd1NUH3T3+ThwQQ8pTeiN3bC8Wx9aUiyQjagQ==" saltValue="BEuE1FKF4Td8Lypfi5pc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2503</v>
      </c>
      <c r="L45" s="60">
        <v>2375</v>
      </c>
      <c r="M45" s="60">
        <v>2305</v>
      </c>
      <c r="N45" s="60">
        <v>2282</v>
      </c>
      <c r="O45" s="61">
        <v>2215</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501</v>
      </c>
      <c r="L46" s="64" t="s">
        <v>501</v>
      </c>
      <c r="M46" s="64" t="s">
        <v>501</v>
      </c>
      <c r="N46" s="64" t="s">
        <v>501</v>
      </c>
      <c r="O46" s="65" t="s">
        <v>501</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501</v>
      </c>
      <c r="L47" s="64" t="s">
        <v>501</v>
      </c>
      <c r="M47" s="64" t="s">
        <v>501</v>
      </c>
      <c r="N47" s="64" t="s">
        <v>501</v>
      </c>
      <c r="O47" s="65" t="s">
        <v>501</v>
      </c>
      <c r="P47" s="48"/>
      <c r="Q47" s="48"/>
      <c r="R47" s="48"/>
      <c r="S47" s="48"/>
      <c r="T47" s="48"/>
      <c r="U47" s="48"/>
    </row>
    <row r="48" spans="1:21" ht="30.75" customHeight="1" x14ac:dyDescent="0.2">
      <c r="A48" s="48"/>
      <c r="B48" s="1155"/>
      <c r="C48" s="1156"/>
      <c r="D48" s="62"/>
      <c r="E48" s="1161" t="s">
        <v>14</v>
      </c>
      <c r="F48" s="1161"/>
      <c r="G48" s="1161"/>
      <c r="H48" s="1161"/>
      <c r="I48" s="1161"/>
      <c r="J48" s="1162"/>
      <c r="K48" s="63">
        <v>96</v>
      </c>
      <c r="L48" s="64">
        <v>91</v>
      </c>
      <c r="M48" s="64">
        <v>117</v>
      </c>
      <c r="N48" s="64">
        <v>111</v>
      </c>
      <c r="O48" s="65">
        <v>106</v>
      </c>
      <c r="P48" s="48"/>
      <c r="Q48" s="48"/>
      <c r="R48" s="48"/>
      <c r="S48" s="48"/>
      <c r="T48" s="48"/>
      <c r="U48" s="48"/>
    </row>
    <row r="49" spans="1:21" ht="30.75" customHeight="1" x14ac:dyDescent="0.2">
      <c r="A49" s="48"/>
      <c r="B49" s="1155"/>
      <c r="C49" s="1156"/>
      <c r="D49" s="62"/>
      <c r="E49" s="1161" t="s">
        <v>15</v>
      </c>
      <c r="F49" s="1161"/>
      <c r="G49" s="1161"/>
      <c r="H49" s="1161"/>
      <c r="I49" s="1161"/>
      <c r="J49" s="1162"/>
      <c r="K49" s="63">
        <v>36</v>
      </c>
      <c r="L49" s="64">
        <v>31</v>
      </c>
      <c r="M49" s="64">
        <v>21</v>
      </c>
      <c r="N49" s="64">
        <v>14</v>
      </c>
      <c r="O49" s="65">
        <v>73</v>
      </c>
      <c r="P49" s="48"/>
      <c r="Q49" s="48"/>
      <c r="R49" s="48"/>
      <c r="S49" s="48"/>
      <c r="T49" s="48"/>
      <c r="U49" s="48"/>
    </row>
    <row r="50" spans="1:21" ht="30.75" customHeight="1" x14ac:dyDescent="0.2">
      <c r="A50" s="48"/>
      <c r="B50" s="1155"/>
      <c r="C50" s="1156"/>
      <c r="D50" s="62"/>
      <c r="E50" s="1161" t="s">
        <v>16</v>
      </c>
      <c r="F50" s="1161"/>
      <c r="G50" s="1161"/>
      <c r="H50" s="1161"/>
      <c r="I50" s="1161"/>
      <c r="J50" s="1162"/>
      <c r="K50" s="63">
        <v>123</v>
      </c>
      <c r="L50" s="64">
        <v>9</v>
      </c>
      <c r="M50" s="64">
        <v>5</v>
      </c>
      <c r="N50" s="64">
        <v>5</v>
      </c>
      <c r="O50" s="65">
        <v>3</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501</v>
      </c>
      <c r="L51" s="64" t="s">
        <v>501</v>
      </c>
      <c r="M51" s="64" t="s">
        <v>501</v>
      </c>
      <c r="N51" s="64" t="s">
        <v>501</v>
      </c>
      <c r="O51" s="65" t="s">
        <v>501</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2244</v>
      </c>
      <c r="L52" s="64">
        <v>2182</v>
      </c>
      <c r="M52" s="64">
        <v>2128</v>
      </c>
      <c r="N52" s="64">
        <v>1986</v>
      </c>
      <c r="O52" s="65">
        <v>2074</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514</v>
      </c>
      <c r="L53" s="69">
        <v>324</v>
      </c>
      <c r="M53" s="69">
        <v>320</v>
      </c>
      <c r="N53" s="69">
        <v>426</v>
      </c>
      <c r="O53" s="70">
        <v>323</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555</v>
      </c>
      <c r="P56" s="48"/>
      <c r="Q56" s="48"/>
      <c r="R56" s="48"/>
      <c r="S56" s="48"/>
      <c r="T56" s="48"/>
      <c r="U56" s="48"/>
    </row>
    <row r="57" spans="1:21" ht="31.5" customHeight="1" thickBot="1" x14ac:dyDescent="0.25">
      <c r="A57" s="48"/>
      <c r="B57" s="76"/>
      <c r="C57" s="77"/>
      <c r="D57" s="77"/>
      <c r="E57" s="78"/>
      <c r="F57" s="78"/>
      <c r="G57" s="78"/>
      <c r="H57" s="78"/>
      <c r="I57" s="78"/>
      <c r="J57" s="79" t="s">
        <v>2</v>
      </c>
      <c r="K57" s="80" t="s">
        <v>556</v>
      </c>
      <c r="L57" s="81" t="s">
        <v>557</v>
      </c>
      <c r="M57" s="81" t="s">
        <v>558</v>
      </c>
      <c r="N57" s="81" t="s">
        <v>559</v>
      </c>
      <c r="O57" s="82" t="s">
        <v>560</v>
      </c>
      <c r="P57" s="48"/>
      <c r="Q57" s="48"/>
      <c r="R57" s="48"/>
      <c r="S57" s="48"/>
      <c r="T57" s="48"/>
      <c r="U57" s="48"/>
    </row>
    <row r="58" spans="1:21" ht="31.5" customHeight="1" x14ac:dyDescent="0.2">
      <c r="B58" s="1169" t="s">
        <v>25</v>
      </c>
      <c r="C58" s="1170"/>
      <c r="D58" s="1175" t="s">
        <v>26</v>
      </c>
      <c r="E58" s="1176"/>
      <c r="F58" s="1176"/>
      <c r="G58" s="1176"/>
      <c r="H58" s="1176"/>
      <c r="I58" s="1176"/>
      <c r="J58" s="1177"/>
      <c r="K58" s="83"/>
      <c r="L58" s="84"/>
      <c r="M58" s="84"/>
      <c r="N58" s="84"/>
      <c r="O58" s="85"/>
    </row>
    <row r="59" spans="1:21" ht="31.5" customHeight="1" x14ac:dyDescent="0.2">
      <c r="B59" s="1171"/>
      <c r="C59" s="1172"/>
      <c r="D59" s="1178" t="s">
        <v>27</v>
      </c>
      <c r="E59" s="1179"/>
      <c r="F59" s="1179"/>
      <c r="G59" s="1179"/>
      <c r="H59" s="1179"/>
      <c r="I59" s="1179"/>
      <c r="J59" s="1180"/>
      <c r="K59" s="86"/>
      <c r="L59" s="87"/>
      <c r="M59" s="87"/>
      <c r="N59" s="87"/>
      <c r="O59" s="88"/>
    </row>
    <row r="60" spans="1:21" ht="31.5" customHeight="1" thickBot="1" x14ac:dyDescent="0.25">
      <c r="B60" s="1173"/>
      <c r="C60" s="1174"/>
      <c r="D60" s="1181" t="s">
        <v>28</v>
      </c>
      <c r="E60" s="1182"/>
      <c r="F60" s="1182"/>
      <c r="G60" s="1182"/>
      <c r="H60" s="1182"/>
      <c r="I60" s="1182"/>
      <c r="J60" s="1183"/>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tMfx3URm5Lw2wxs5RzzuKsq4nfl7XQlyQM76XmzK8se7T1SQO3ePWIku4gpwTKTrbRxrXuj17wX/1TcX29oAw==" saltValue="F18tYdL+8nzzxyIVXSJMm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542</v>
      </c>
      <c r="J40" s="103" t="s">
        <v>543</v>
      </c>
      <c r="K40" s="103" t="s">
        <v>544</v>
      </c>
      <c r="L40" s="103" t="s">
        <v>545</v>
      </c>
      <c r="M40" s="104" t="s">
        <v>546</v>
      </c>
    </row>
    <row r="41" spans="2:13" ht="27.75" customHeight="1" x14ac:dyDescent="0.2">
      <c r="B41" s="1184" t="s">
        <v>31</v>
      </c>
      <c r="C41" s="1185"/>
      <c r="D41" s="105"/>
      <c r="E41" s="1190" t="s">
        <v>32</v>
      </c>
      <c r="F41" s="1190"/>
      <c r="G41" s="1190"/>
      <c r="H41" s="1191"/>
      <c r="I41" s="338">
        <v>21511</v>
      </c>
      <c r="J41" s="339">
        <v>20636</v>
      </c>
      <c r="K41" s="339">
        <v>19283</v>
      </c>
      <c r="L41" s="339">
        <v>17986</v>
      </c>
      <c r="M41" s="340">
        <v>16867</v>
      </c>
    </row>
    <row r="42" spans="2:13" ht="27.75" customHeight="1" x14ac:dyDescent="0.2">
      <c r="B42" s="1186"/>
      <c r="C42" s="1187"/>
      <c r="D42" s="106"/>
      <c r="E42" s="1192" t="s">
        <v>33</v>
      </c>
      <c r="F42" s="1192"/>
      <c r="G42" s="1192"/>
      <c r="H42" s="1193"/>
      <c r="I42" s="341">
        <v>943</v>
      </c>
      <c r="J42" s="342">
        <v>666</v>
      </c>
      <c r="K42" s="342">
        <v>637</v>
      </c>
      <c r="L42" s="342">
        <v>218</v>
      </c>
      <c r="M42" s="343">
        <v>139</v>
      </c>
    </row>
    <row r="43" spans="2:13" ht="27.75" customHeight="1" x14ac:dyDescent="0.2">
      <c r="B43" s="1186"/>
      <c r="C43" s="1187"/>
      <c r="D43" s="106"/>
      <c r="E43" s="1192" t="s">
        <v>34</v>
      </c>
      <c r="F43" s="1192"/>
      <c r="G43" s="1192"/>
      <c r="H43" s="1193"/>
      <c r="I43" s="341">
        <v>917</v>
      </c>
      <c r="J43" s="342">
        <v>845</v>
      </c>
      <c r="K43" s="342">
        <v>877</v>
      </c>
      <c r="L43" s="342">
        <v>894</v>
      </c>
      <c r="M43" s="343">
        <v>899</v>
      </c>
    </row>
    <row r="44" spans="2:13" ht="27.75" customHeight="1" x14ac:dyDescent="0.2">
      <c r="B44" s="1186"/>
      <c r="C44" s="1187"/>
      <c r="D44" s="106"/>
      <c r="E44" s="1192" t="s">
        <v>35</v>
      </c>
      <c r="F44" s="1192"/>
      <c r="G44" s="1192"/>
      <c r="H44" s="1193"/>
      <c r="I44" s="341">
        <v>1012</v>
      </c>
      <c r="J44" s="342">
        <v>3887</v>
      </c>
      <c r="K44" s="342">
        <v>3864</v>
      </c>
      <c r="L44" s="342">
        <v>3853</v>
      </c>
      <c r="M44" s="343">
        <v>3774</v>
      </c>
    </row>
    <row r="45" spans="2:13" ht="27.75" customHeight="1" x14ac:dyDescent="0.2">
      <c r="B45" s="1186"/>
      <c r="C45" s="1187"/>
      <c r="D45" s="106"/>
      <c r="E45" s="1192" t="s">
        <v>36</v>
      </c>
      <c r="F45" s="1192"/>
      <c r="G45" s="1192"/>
      <c r="H45" s="1193"/>
      <c r="I45" s="341">
        <v>3928</v>
      </c>
      <c r="J45" s="342">
        <v>4052</v>
      </c>
      <c r="K45" s="342">
        <v>4255</v>
      </c>
      <c r="L45" s="342">
        <v>4334</v>
      </c>
      <c r="M45" s="343">
        <v>4399</v>
      </c>
    </row>
    <row r="46" spans="2:13" ht="27.75" customHeight="1" x14ac:dyDescent="0.2">
      <c r="B46" s="1186"/>
      <c r="C46" s="1187"/>
      <c r="D46" s="107"/>
      <c r="E46" s="1192" t="s">
        <v>37</v>
      </c>
      <c r="F46" s="1192"/>
      <c r="G46" s="1192"/>
      <c r="H46" s="1193"/>
      <c r="I46" s="341" t="s">
        <v>501</v>
      </c>
      <c r="J46" s="342" t="s">
        <v>501</v>
      </c>
      <c r="K46" s="342" t="s">
        <v>501</v>
      </c>
      <c r="L46" s="342" t="s">
        <v>501</v>
      </c>
      <c r="M46" s="343" t="s">
        <v>501</v>
      </c>
    </row>
    <row r="47" spans="2:13" ht="27.75" customHeight="1" x14ac:dyDescent="0.2">
      <c r="B47" s="1186"/>
      <c r="C47" s="1187"/>
      <c r="D47" s="108"/>
      <c r="E47" s="1194" t="s">
        <v>38</v>
      </c>
      <c r="F47" s="1195"/>
      <c r="G47" s="1195"/>
      <c r="H47" s="1196"/>
      <c r="I47" s="341" t="s">
        <v>501</v>
      </c>
      <c r="J47" s="342" t="s">
        <v>501</v>
      </c>
      <c r="K47" s="342" t="s">
        <v>501</v>
      </c>
      <c r="L47" s="342" t="s">
        <v>501</v>
      </c>
      <c r="M47" s="343" t="s">
        <v>501</v>
      </c>
    </row>
    <row r="48" spans="2:13" ht="27.75" customHeight="1" x14ac:dyDescent="0.2">
      <c r="B48" s="1186"/>
      <c r="C48" s="1187"/>
      <c r="D48" s="106"/>
      <c r="E48" s="1192" t="s">
        <v>39</v>
      </c>
      <c r="F48" s="1192"/>
      <c r="G48" s="1192"/>
      <c r="H48" s="1193"/>
      <c r="I48" s="341" t="s">
        <v>501</v>
      </c>
      <c r="J48" s="342" t="s">
        <v>501</v>
      </c>
      <c r="K48" s="342" t="s">
        <v>501</v>
      </c>
      <c r="L48" s="342" t="s">
        <v>501</v>
      </c>
      <c r="M48" s="343" t="s">
        <v>501</v>
      </c>
    </row>
    <row r="49" spans="2:13" ht="27.75" customHeight="1" x14ac:dyDescent="0.2">
      <c r="B49" s="1188"/>
      <c r="C49" s="1189"/>
      <c r="D49" s="106"/>
      <c r="E49" s="1192" t="s">
        <v>40</v>
      </c>
      <c r="F49" s="1192"/>
      <c r="G49" s="1192"/>
      <c r="H49" s="1193"/>
      <c r="I49" s="341" t="s">
        <v>501</v>
      </c>
      <c r="J49" s="342" t="s">
        <v>501</v>
      </c>
      <c r="K49" s="342" t="s">
        <v>501</v>
      </c>
      <c r="L49" s="342" t="s">
        <v>501</v>
      </c>
      <c r="M49" s="343" t="s">
        <v>501</v>
      </c>
    </row>
    <row r="50" spans="2:13" ht="27.75" customHeight="1" x14ac:dyDescent="0.2">
      <c r="B50" s="1197" t="s">
        <v>41</v>
      </c>
      <c r="C50" s="1198"/>
      <c r="D50" s="109"/>
      <c r="E50" s="1192" t="s">
        <v>42</v>
      </c>
      <c r="F50" s="1192"/>
      <c r="G50" s="1192"/>
      <c r="H50" s="1193"/>
      <c r="I50" s="341">
        <v>8978</v>
      </c>
      <c r="J50" s="342">
        <v>9141</v>
      </c>
      <c r="K50" s="342">
        <v>10440</v>
      </c>
      <c r="L50" s="342">
        <v>13229</v>
      </c>
      <c r="M50" s="343">
        <v>13204</v>
      </c>
    </row>
    <row r="51" spans="2:13" ht="27.75" customHeight="1" x14ac:dyDescent="0.2">
      <c r="B51" s="1186"/>
      <c r="C51" s="1187"/>
      <c r="D51" s="106"/>
      <c r="E51" s="1192" t="s">
        <v>43</v>
      </c>
      <c r="F51" s="1192"/>
      <c r="G51" s="1192"/>
      <c r="H51" s="1193"/>
      <c r="I51" s="341">
        <v>7492</v>
      </c>
      <c r="J51" s="342">
        <v>7101</v>
      </c>
      <c r="K51" s="342">
        <v>6508</v>
      </c>
      <c r="L51" s="342">
        <v>7023</v>
      </c>
      <c r="M51" s="343">
        <v>7993</v>
      </c>
    </row>
    <row r="52" spans="2:13" ht="27.75" customHeight="1" x14ac:dyDescent="0.2">
      <c r="B52" s="1188"/>
      <c r="C52" s="1189"/>
      <c r="D52" s="106"/>
      <c r="E52" s="1192" t="s">
        <v>44</v>
      </c>
      <c r="F52" s="1192"/>
      <c r="G52" s="1192"/>
      <c r="H52" s="1193"/>
      <c r="I52" s="341">
        <v>10245</v>
      </c>
      <c r="J52" s="342">
        <v>10029</v>
      </c>
      <c r="K52" s="342">
        <v>8908</v>
      </c>
      <c r="L52" s="342">
        <v>8209</v>
      </c>
      <c r="M52" s="343">
        <v>7416</v>
      </c>
    </row>
    <row r="53" spans="2:13" ht="27.75" customHeight="1" thickBot="1" x14ac:dyDescent="0.25">
      <c r="B53" s="1199" t="s">
        <v>45</v>
      </c>
      <c r="C53" s="1200"/>
      <c r="D53" s="110"/>
      <c r="E53" s="1201" t="s">
        <v>46</v>
      </c>
      <c r="F53" s="1201"/>
      <c r="G53" s="1201"/>
      <c r="H53" s="1202"/>
      <c r="I53" s="344">
        <v>1596</v>
      </c>
      <c r="J53" s="345">
        <v>3813</v>
      </c>
      <c r="K53" s="345">
        <v>3059</v>
      </c>
      <c r="L53" s="345">
        <v>-1175</v>
      </c>
      <c r="M53" s="346">
        <v>-2535</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DV8TqEckl0cmn5TrsqFDfW2B4O6AXCf6+SUBF0otvQa0h/baxuLwGMO+vMT9AUT+QdpksB+f8Mun7eCuhJaclg==" saltValue="RbvjEcJu77EvcQLl6q2iT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544</v>
      </c>
      <c r="G54" s="119" t="s">
        <v>545</v>
      </c>
      <c r="H54" s="120" t="s">
        <v>546</v>
      </c>
    </row>
    <row r="55" spans="2:8" ht="52.5" customHeight="1" x14ac:dyDescent="0.2">
      <c r="B55" s="347"/>
      <c r="C55" s="1211" t="s">
        <v>49</v>
      </c>
      <c r="D55" s="1211"/>
      <c r="E55" s="1212"/>
      <c r="F55" s="348">
        <v>5084</v>
      </c>
      <c r="G55" s="348">
        <v>7164</v>
      </c>
      <c r="H55" s="349">
        <v>6694</v>
      </c>
    </row>
    <row r="56" spans="2:8" ht="52.5" customHeight="1" x14ac:dyDescent="0.2">
      <c r="B56" s="350"/>
      <c r="C56" s="1213" t="s">
        <v>50</v>
      </c>
      <c r="D56" s="1213"/>
      <c r="E56" s="1214"/>
      <c r="F56" s="351" t="s">
        <v>501</v>
      </c>
      <c r="G56" s="351" t="s">
        <v>501</v>
      </c>
      <c r="H56" s="352" t="s">
        <v>501</v>
      </c>
    </row>
    <row r="57" spans="2:8" ht="53.25" customHeight="1" x14ac:dyDescent="0.2">
      <c r="B57" s="350"/>
      <c r="C57" s="1215" t="s">
        <v>51</v>
      </c>
      <c r="D57" s="1215"/>
      <c r="E57" s="1216"/>
      <c r="F57" s="353">
        <v>4792</v>
      </c>
      <c r="G57" s="353">
        <v>5490</v>
      </c>
      <c r="H57" s="354">
        <v>5926</v>
      </c>
    </row>
    <row r="58" spans="2:8" ht="45.75" customHeight="1" x14ac:dyDescent="0.2">
      <c r="B58" s="355"/>
      <c r="C58" s="1203" t="s">
        <v>571</v>
      </c>
      <c r="D58" s="1204"/>
      <c r="E58" s="1205"/>
      <c r="F58" s="356">
        <v>2679</v>
      </c>
      <c r="G58" s="356">
        <v>2640</v>
      </c>
      <c r="H58" s="357">
        <v>2840</v>
      </c>
    </row>
    <row r="59" spans="2:8" ht="45.75" customHeight="1" x14ac:dyDescent="0.2">
      <c r="B59" s="355"/>
      <c r="C59" s="1203" t="s">
        <v>572</v>
      </c>
      <c r="D59" s="1204"/>
      <c r="E59" s="1205"/>
      <c r="F59" s="356">
        <v>1069</v>
      </c>
      <c r="G59" s="356">
        <v>1188</v>
      </c>
      <c r="H59" s="357">
        <v>1157</v>
      </c>
    </row>
    <row r="60" spans="2:8" ht="45.75" customHeight="1" x14ac:dyDescent="0.2">
      <c r="B60" s="355"/>
      <c r="C60" s="1203" t="s">
        <v>573</v>
      </c>
      <c r="D60" s="1204"/>
      <c r="E60" s="1205"/>
      <c r="F60" s="356">
        <v>760</v>
      </c>
      <c r="G60" s="356">
        <v>958</v>
      </c>
      <c r="H60" s="357">
        <v>959</v>
      </c>
    </row>
    <row r="61" spans="2:8" ht="45.75" customHeight="1" x14ac:dyDescent="0.2">
      <c r="B61" s="355"/>
      <c r="C61" s="1203" t="s">
        <v>574</v>
      </c>
      <c r="D61" s="1204"/>
      <c r="E61" s="1205"/>
      <c r="F61" s="356">
        <v>139</v>
      </c>
      <c r="G61" s="356">
        <v>369</v>
      </c>
      <c r="H61" s="357">
        <v>361</v>
      </c>
    </row>
    <row r="62" spans="2:8" ht="45.75" customHeight="1" thickBot="1" x14ac:dyDescent="0.25">
      <c r="B62" s="358"/>
      <c r="C62" s="1206" t="s">
        <v>575</v>
      </c>
      <c r="D62" s="1207"/>
      <c r="E62" s="1208"/>
      <c r="F62" s="359" t="s">
        <v>501</v>
      </c>
      <c r="G62" s="359" t="s">
        <v>501</v>
      </c>
      <c r="H62" s="360">
        <v>300</v>
      </c>
    </row>
    <row r="63" spans="2:8" ht="52.5" customHeight="1" thickBot="1" x14ac:dyDescent="0.25">
      <c r="B63" s="361"/>
      <c r="C63" s="1209" t="s">
        <v>52</v>
      </c>
      <c r="D63" s="1209"/>
      <c r="E63" s="1210"/>
      <c r="F63" s="362">
        <v>9876</v>
      </c>
      <c r="G63" s="362">
        <v>12654</v>
      </c>
      <c r="H63" s="363">
        <v>12621</v>
      </c>
    </row>
    <row r="64" spans="2:8" ht="13.2" x14ac:dyDescent="0.2"/>
  </sheetData>
  <sheetProtection algorithmName="SHA-512" hashValue="PMp/ogurXDiAYc4A7lfFDYe81o7iSV7FOnNEDDfZntMp9ys8n+33VZ7IEiwe0pWCn3GtskeqElBnyh7veIBKHg==" saltValue="jhvxwpQn6BpbFrz6Mja6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7" customWidth="1"/>
    <col min="2" max="8" width="13.33203125" style="127" customWidth="1"/>
    <col min="9" max="16384" width="11.109375" style="127"/>
  </cols>
  <sheetData>
    <row r="1" spans="1:8" x14ac:dyDescent="0.2">
      <c r="A1" s="121"/>
      <c r="B1" s="122"/>
      <c r="C1" s="123"/>
      <c r="D1" s="124"/>
      <c r="E1" s="125"/>
      <c r="F1" s="125"/>
      <c r="G1" s="125"/>
      <c r="H1" s="126"/>
    </row>
    <row r="2" spans="1:8" x14ac:dyDescent="0.2">
      <c r="A2" s="128"/>
      <c r="B2" s="129"/>
      <c r="C2" s="130"/>
      <c r="D2" s="131" t="s">
        <v>53</v>
      </c>
      <c r="E2" s="132"/>
      <c r="F2" s="133" t="s">
        <v>539</v>
      </c>
      <c r="G2" s="134"/>
      <c r="H2" s="135"/>
    </row>
    <row r="3" spans="1:8" x14ac:dyDescent="0.2">
      <c r="A3" s="131" t="s">
        <v>532</v>
      </c>
      <c r="B3" s="136"/>
      <c r="C3" s="137"/>
      <c r="D3" s="138">
        <v>53830</v>
      </c>
      <c r="E3" s="139"/>
      <c r="F3" s="140">
        <v>43226</v>
      </c>
      <c r="G3" s="141"/>
      <c r="H3" s="142"/>
    </row>
    <row r="4" spans="1:8" x14ac:dyDescent="0.2">
      <c r="A4" s="143"/>
      <c r="B4" s="144"/>
      <c r="C4" s="145"/>
      <c r="D4" s="146">
        <v>24015</v>
      </c>
      <c r="E4" s="147"/>
      <c r="F4" s="148">
        <v>22622</v>
      </c>
      <c r="G4" s="149"/>
      <c r="H4" s="150"/>
    </row>
    <row r="5" spans="1:8" x14ac:dyDescent="0.2">
      <c r="A5" s="131" t="s">
        <v>534</v>
      </c>
      <c r="B5" s="136"/>
      <c r="C5" s="137"/>
      <c r="D5" s="138">
        <v>37954</v>
      </c>
      <c r="E5" s="139"/>
      <c r="F5" s="140">
        <v>42836</v>
      </c>
      <c r="G5" s="141"/>
      <c r="H5" s="142"/>
    </row>
    <row r="6" spans="1:8" x14ac:dyDescent="0.2">
      <c r="A6" s="143"/>
      <c r="B6" s="144"/>
      <c r="C6" s="145"/>
      <c r="D6" s="146">
        <v>19363</v>
      </c>
      <c r="E6" s="147"/>
      <c r="F6" s="148">
        <v>22936</v>
      </c>
      <c r="G6" s="149"/>
      <c r="H6" s="150"/>
    </row>
    <row r="7" spans="1:8" x14ac:dyDescent="0.2">
      <c r="A7" s="131" t="s">
        <v>535</v>
      </c>
      <c r="B7" s="136"/>
      <c r="C7" s="137"/>
      <c r="D7" s="138">
        <v>30405</v>
      </c>
      <c r="E7" s="139"/>
      <c r="F7" s="140">
        <v>44161</v>
      </c>
      <c r="G7" s="141"/>
      <c r="H7" s="142"/>
    </row>
    <row r="8" spans="1:8" x14ac:dyDescent="0.2">
      <c r="A8" s="143"/>
      <c r="B8" s="144"/>
      <c r="C8" s="145"/>
      <c r="D8" s="146">
        <v>18587</v>
      </c>
      <c r="E8" s="147"/>
      <c r="F8" s="148">
        <v>23644</v>
      </c>
      <c r="G8" s="149"/>
      <c r="H8" s="150"/>
    </row>
    <row r="9" spans="1:8" x14ac:dyDescent="0.2">
      <c r="A9" s="131" t="s">
        <v>536</v>
      </c>
      <c r="B9" s="136"/>
      <c r="C9" s="137"/>
      <c r="D9" s="138">
        <v>27489</v>
      </c>
      <c r="E9" s="139"/>
      <c r="F9" s="140">
        <v>43955</v>
      </c>
      <c r="G9" s="141"/>
      <c r="H9" s="142"/>
    </row>
    <row r="10" spans="1:8" x14ac:dyDescent="0.2">
      <c r="A10" s="143"/>
      <c r="B10" s="144"/>
      <c r="C10" s="145"/>
      <c r="D10" s="146">
        <v>17809</v>
      </c>
      <c r="E10" s="147"/>
      <c r="F10" s="148">
        <v>21318</v>
      </c>
      <c r="G10" s="149"/>
      <c r="H10" s="150"/>
    </row>
    <row r="11" spans="1:8" x14ac:dyDescent="0.2">
      <c r="A11" s="131" t="s">
        <v>537</v>
      </c>
      <c r="B11" s="136"/>
      <c r="C11" s="137"/>
      <c r="D11" s="138">
        <v>23901</v>
      </c>
      <c r="E11" s="139"/>
      <c r="F11" s="140">
        <v>41921</v>
      </c>
      <c r="G11" s="141"/>
      <c r="H11" s="142"/>
    </row>
    <row r="12" spans="1:8" x14ac:dyDescent="0.2">
      <c r="A12" s="143"/>
      <c r="B12" s="144"/>
      <c r="C12" s="151"/>
      <c r="D12" s="146">
        <v>15528</v>
      </c>
      <c r="E12" s="147"/>
      <c r="F12" s="148">
        <v>21655</v>
      </c>
      <c r="G12" s="149"/>
      <c r="H12" s="150"/>
    </row>
    <row r="13" spans="1:8" x14ac:dyDescent="0.2">
      <c r="A13" s="131"/>
      <c r="B13" s="136"/>
      <c r="C13" s="152"/>
      <c r="D13" s="153">
        <v>34716</v>
      </c>
      <c r="E13" s="154"/>
      <c r="F13" s="155">
        <v>43220</v>
      </c>
      <c r="G13" s="156"/>
      <c r="H13" s="142"/>
    </row>
    <row r="14" spans="1:8" x14ac:dyDescent="0.2">
      <c r="A14" s="143"/>
      <c r="B14" s="144"/>
      <c r="C14" s="145"/>
      <c r="D14" s="146">
        <v>19060</v>
      </c>
      <c r="E14" s="147"/>
      <c r="F14" s="148">
        <v>22435</v>
      </c>
      <c r="G14" s="149"/>
      <c r="H14" s="150"/>
    </row>
    <row r="17" spans="1:11" x14ac:dyDescent="0.2">
      <c r="A17" s="127" t="s">
        <v>54</v>
      </c>
    </row>
    <row r="18" spans="1:11" x14ac:dyDescent="0.2">
      <c r="A18" s="157"/>
      <c r="B18" s="157" t="str">
        <f>実質収支比率等に係る経年分析!F$46</f>
        <v>H30</v>
      </c>
      <c r="C18" s="157" t="str">
        <f>実質収支比率等に係る経年分析!G$46</f>
        <v>R01</v>
      </c>
      <c r="D18" s="157" t="str">
        <f>実質収支比率等に係る経年分析!H$46</f>
        <v>R02</v>
      </c>
      <c r="E18" s="157" t="str">
        <f>実質収支比率等に係る経年分析!I$46</f>
        <v>R03</v>
      </c>
      <c r="F18" s="157" t="str">
        <f>実質収支比率等に係る経年分析!J$46</f>
        <v>R04</v>
      </c>
    </row>
    <row r="19" spans="1:11" x14ac:dyDescent="0.2">
      <c r="A19" s="157" t="s">
        <v>55</v>
      </c>
      <c r="B19" s="157">
        <f>ROUND(VALUE(SUBSTITUTE(実質収支比率等に係る経年分析!F$48,"▲","-")),2)</f>
        <v>8.1999999999999993</v>
      </c>
      <c r="C19" s="157">
        <f>ROUND(VALUE(SUBSTITUTE(実質収支比率等に係る経年分析!G$48,"▲","-")),2)</f>
        <v>9.8800000000000008</v>
      </c>
      <c r="D19" s="157">
        <f>ROUND(VALUE(SUBSTITUTE(実質収支比率等に係る経年分析!H$48,"▲","-")),2)</f>
        <v>7.85</v>
      </c>
      <c r="E19" s="157">
        <f>ROUND(VALUE(SUBSTITUTE(実質収支比率等に係る経年分析!I$48,"▲","-")),2)</f>
        <v>7.76</v>
      </c>
      <c r="F19" s="157">
        <f>ROUND(VALUE(SUBSTITUTE(実質収支比率等に係る経年分析!J$48,"▲","-")),2)</f>
        <v>10.39</v>
      </c>
    </row>
    <row r="20" spans="1:11" x14ac:dyDescent="0.2">
      <c r="A20" s="157" t="s">
        <v>56</v>
      </c>
      <c r="B20" s="157">
        <f>ROUND(VALUE(SUBSTITUTE(実質収支比率等に係る経年分析!F$47,"▲","-")),2)</f>
        <v>13.7</v>
      </c>
      <c r="C20" s="157">
        <f>ROUND(VALUE(SUBSTITUTE(実質収支比率等に係る経年分析!G$47,"▲","-")),2)</f>
        <v>16.05</v>
      </c>
      <c r="D20" s="157">
        <f>ROUND(VALUE(SUBSTITUTE(実質収支比率等に係る経年分析!H$47,"▲","-")),2)</f>
        <v>21.88</v>
      </c>
      <c r="E20" s="157">
        <f>ROUND(VALUE(SUBSTITUTE(実質収支比率等に係る経年分析!I$47,"▲","-")),2)</f>
        <v>29.96</v>
      </c>
      <c r="F20" s="157">
        <f>ROUND(VALUE(SUBSTITUTE(実質収支比率等に係る経年分析!J$47,"▲","-")),2)</f>
        <v>27.67</v>
      </c>
    </row>
    <row r="21" spans="1:11" x14ac:dyDescent="0.2">
      <c r="A21" s="157" t="s">
        <v>57</v>
      </c>
      <c r="B21" s="157">
        <f>IF(ISNUMBER(VALUE(SUBSTITUTE(実質収支比率等に係る経年分析!F$49,"▲","-"))),ROUND(VALUE(SUBSTITUTE(実質収支比率等に係る経年分析!F$49,"▲","-")),2),NA())</f>
        <v>-1.01</v>
      </c>
      <c r="C21" s="157">
        <f>IF(ISNUMBER(VALUE(SUBSTITUTE(実質収支比率等に係る経年分析!G$49,"▲","-"))),ROUND(VALUE(SUBSTITUTE(実質収支比率等に係る経年分析!G$49,"▲","-")),2),NA())</f>
        <v>4.4000000000000004</v>
      </c>
      <c r="D21" s="157">
        <f>IF(ISNUMBER(VALUE(SUBSTITUTE(実質収支比率等に係る経年分析!H$49,"▲","-"))),ROUND(VALUE(SUBSTITUTE(実質収支比率等に係る経年分析!H$49,"▲","-")),2),NA())</f>
        <v>4.5999999999999996</v>
      </c>
      <c r="E21" s="157">
        <f>IF(ISNUMBER(VALUE(SUBSTITUTE(実質収支比率等に係る経年分析!I$49,"▲","-"))),ROUND(VALUE(SUBSTITUTE(実質収支比率等に係る経年分析!I$49,"▲","-")),2),NA())</f>
        <v>8.83</v>
      </c>
      <c r="F21" s="157">
        <f>IF(ISNUMBER(VALUE(SUBSTITUTE(実質収支比率等に係る経年分析!J$49,"▲","-"))),ROUND(VALUE(SUBSTITUTE(実質収支比率等に係る経年分析!J$49,"▲","-")),2),NA())</f>
        <v>0.78</v>
      </c>
    </row>
    <row r="24" spans="1:11" x14ac:dyDescent="0.2">
      <c r="A24" s="127" t="s">
        <v>58</v>
      </c>
    </row>
    <row r="25" spans="1:11" x14ac:dyDescent="0.2">
      <c r="A25" s="158"/>
      <c r="B25" s="158" t="str">
        <f>連結実質赤字比率に係る赤字・黒字の構成分析!F$33</f>
        <v>H30</v>
      </c>
      <c r="C25" s="158"/>
      <c r="D25" s="158" t="str">
        <f>連結実質赤字比率に係る赤字・黒字の構成分析!G$33</f>
        <v>R01</v>
      </c>
      <c r="E25" s="158"/>
      <c r="F25" s="158" t="str">
        <f>連結実質赤字比率に係る赤字・黒字の構成分析!H$33</f>
        <v>R02</v>
      </c>
      <c r="G25" s="158"/>
      <c r="H25" s="158" t="str">
        <f>連結実質赤字比率に係る赤字・黒字の構成分析!I$33</f>
        <v>R03</v>
      </c>
      <c r="I25" s="158"/>
      <c r="J25" s="158" t="str">
        <f>連結実質赤字比率に係る赤字・黒字の構成分析!J$33</f>
        <v>R04</v>
      </c>
      <c r="K25" s="158"/>
    </row>
    <row r="26" spans="1:11" x14ac:dyDescent="0.2">
      <c r="A26" s="158"/>
      <c r="B26" s="158" t="s">
        <v>59</v>
      </c>
      <c r="C26" s="158" t="s">
        <v>60</v>
      </c>
      <c r="D26" s="158" t="s">
        <v>59</v>
      </c>
      <c r="E26" s="158" t="s">
        <v>60</v>
      </c>
      <c r="F26" s="158" t="s">
        <v>59</v>
      </c>
      <c r="G26" s="158" t="s">
        <v>60</v>
      </c>
      <c r="H26" s="158" t="s">
        <v>59</v>
      </c>
      <c r="I26" s="158" t="s">
        <v>60</v>
      </c>
      <c r="J26" s="158" t="s">
        <v>59</v>
      </c>
      <c r="K26" s="158" t="s">
        <v>60</v>
      </c>
    </row>
    <row r="27" spans="1:11" x14ac:dyDescent="0.2">
      <c r="A27" s="158" t="str">
        <f>IF(連結実質赤字比率に係る赤字・黒字の構成分析!C$43="",NA(),連結実質赤字比率に係る赤字・黒字の構成分析!C$43)</f>
        <v>その他会計（黒字）</v>
      </c>
      <c r="B27" s="158" t="e">
        <f>IF(ROUND(VALUE(SUBSTITUTE(連結実質赤字比率に係る赤字・黒字の構成分析!F$43,"▲", "-")), 2) &lt; 0, ABS(ROUND(VALUE(SUBSTITUTE(連結実質赤字比率に係る赤字・黒字の構成分析!F$43,"▲", "-")), 2)), NA())</f>
        <v>#N/A</v>
      </c>
      <c r="C27" s="158">
        <f>IF(ROUND(VALUE(SUBSTITUTE(連結実質赤字比率に係る赤字・黒字の構成分析!F$43,"▲", "-")), 2) &gt;= 0, ABS(ROUND(VALUE(SUBSTITUTE(連結実質赤字比率に係る赤字・黒字の構成分析!F$43,"▲", "-")), 2)), NA())</f>
        <v>0.35</v>
      </c>
      <c r="D27" s="158" t="e">
        <f>IF(ROUND(VALUE(SUBSTITUTE(連結実質赤字比率に係る赤字・黒字の構成分析!G$43,"▲", "-")), 2) &lt; 0, ABS(ROUND(VALUE(SUBSTITUTE(連結実質赤字比率に係る赤字・黒字の構成分析!G$43,"▲", "-")), 2)), NA())</f>
        <v>#N/A</v>
      </c>
      <c r="E27" s="158">
        <f>IF(ROUND(VALUE(SUBSTITUTE(連結実質赤字比率に係る赤字・黒字の構成分析!G$43,"▲", "-")), 2) &gt;= 0, ABS(ROUND(VALUE(SUBSTITUTE(連結実質赤字比率に係る赤字・黒字の構成分析!G$43,"▲", "-")), 2)), NA())</f>
        <v>1.94</v>
      </c>
      <c r="F27" s="158" t="e">
        <f>IF(ROUND(VALUE(SUBSTITUTE(連結実質赤字比率に係る赤字・黒字の構成分析!H$43,"▲", "-")), 2) &lt; 0, ABS(ROUND(VALUE(SUBSTITUTE(連結実質赤字比率に係る赤字・黒字の構成分析!H$43,"▲", "-")), 2)), NA())</f>
        <v>#VALUE!</v>
      </c>
      <c r="G27" s="158" t="e">
        <f>IF(ROUND(VALUE(SUBSTITUTE(連結実質赤字比率に係る赤字・黒字の構成分析!H$43,"▲", "-")), 2) &gt;= 0, ABS(ROUND(VALUE(SUBSTITUTE(連結実質赤字比率に係る赤字・黒字の構成分析!H$43,"▲", "-")), 2)), NA())</f>
        <v>#VALUE!</v>
      </c>
      <c r="H27" s="158" t="e">
        <f>IF(ROUND(VALUE(SUBSTITUTE(連結実質赤字比率に係る赤字・黒字の構成分析!I$43,"▲", "-")), 2) &lt; 0, ABS(ROUND(VALUE(SUBSTITUTE(連結実質赤字比率に係る赤字・黒字の構成分析!I$43,"▲", "-")), 2)), NA())</f>
        <v>#VALUE!</v>
      </c>
      <c r="I27" s="158" t="e">
        <f>IF(ROUND(VALUE(SUBSTITUTE(連結実質赤字比率に係る赤字・黒字の構成分析!I$43,"▲", "-")), 2) &gt;= 0, ABS(ROUND(VALUE(SUBSTITUTE(連結実質赤字比率に係る赤字・黒字の構成分析!I$43,"▲", "-")), 2)), NA())</f>
        <v>#VALUE!</v>
      </c>
      <c r="J27" s="158" t="e">
        <f>IF(ROUND(VALUE(SUBSTITUTE(連結実質赤字比率に係る赤字・黒字の構成分析!J$43,"▲", "-")), 2) &lt; 0, ABS(ROUND(VALUE(SUBSTITUTE(連結実質赤字比率に係る赤字・黒字の構成分析!J$43,"▲", "-")), 2)), NA())</f>
        <v>#VALUE!</v>
      </c>
      <c r="K27" s="158" t="e">
        <f>IF(ROUND(VALUE(SUBSTITUTE(連結実質赤字比率に係る赤字・黒字の構成分析!J$43,"▲", "-")), 2) &gt;= 0, ABS(ROUND(VALUE(SUBSTITUTE(連結実質赤字比率に係る赤字・黒字の構成分析!J$43,"▲", "-")), 2)), NA())</f>
        <v>#VALUE!</v>
      </c>
    </row>
    <row r="28" spans="1:11" x14ac:dyDescent="0.2">
      <c r="A28" s="158" t="str">
        <f>IF(連結実質赤字比率に係る赤字・黒字の構成分析!C$42="",NA(),連結実質赤字比率に係る赤字・黒字の構成分析!C$42)</f>
        <v>その他会計（赤字）</v>
      </c>
      <c r="B28" s="158" t="e">
        <f>IF(ROUND(VALUE(SUBSTITUTE(連結実質赤字比率に係る赤字・黒字の構成分析!F$42,"▲", "-")), 2) &lt; 0, ABS(ROUND(VALUE(SUBSTITUTE(連結実質赤字比率に係る赤字・黒字の構成分析!F$42,"▲", "-")), 2)), NA())</f>
        <v>#VALUE!</v>
      </c>
      <c r="C28" s="158" t="e">
        <f>IF(ROUND(VALUE(SUBSTITUTE(連結実質赤字比率に係る赤字・黒字の構成分析!F$42,"▲", "-")), 2) &gt;= 0, ABS(ROUND(VALUE(SUBSTITUTE(連結実質赤字比率に係る赤字・黒字の構成分析!F$42,"▲", "-")), 2)), NA())</f>
        <v>#VALUE!</v>
      </c>
      <c r="D28" s="158" t="e">
        <f>IF(ROUND(VALUE(SUBSTITUTE(連結実質赤字比率に係る赤字・黒字の構成分析!G$42,"▲", "-")), 2) &lt; 0, ABS(ROUND(VALUE(SUBSTITUTE(連結実質赤字比率に係る赤字・黒字の構成分析!G$42,"▲", "-")), 2)), NA())</f>
        <v>#VALUE!</v>
      </c>
      <c r="E28" s="158" t="e">
        <f>IF(ROUND(VALUE(SUBSTITUTE(連結実質赤字比率に係る赤字・黒字の構成分析!G$42,"▲", "-")), 2) &gt;= 0, ABS(ROUND(VALUE(SUBSTITUTE(連結実質赤字比率に係る赤字・黒字の構成分析!G$42,"▲", "-")), 2)), NA())</f>
        <v>#VALUE!</v>
      </c>
      <c r="F28" s="158" t="e">
        <f>IF(ROUND(VALUE(SUBSTITUTE(連結実質赤字比率に係る赤字・黒字の構成分析!H$42,"▲", "-")), 2) &lt; 0, ABS(ROUND(VALUE(SUBSTITUTE(連結実質赤字比率に係る赤字・黒字の構成分析!H$42,"▲", "-")), 2)), NA())</f>
        <v>#VALUE!</v>
      </c>
      <c r="G28" s="158" t="e">
        <f>IF(ROUND(VALUE(SUBSTITUTE(連結実質赤字比率に係る赤字・黒字の構成分析!H$42,"▲", "-")), 2) &gt;= 0, ABS(ROUND(VALUE(SUBSTITUTE(連結実質赤字比率に係る赤字・黒字の構成分析!H$42,"▲", "-")), 2)), NA())</f>
        <v>#VALUE!</v>
      </c>
      <c r="H28" s="158" t="e">
        <f>IF(ROUND(VALUE(SUBSTITUTE(連結実質赤字比率に係る赤字・黒字の構成分析!I$42,"▲", "-")), 2) &lt; 0, ABS(ROUND(VALUE(SUBSTITUTE(連結実質赤字比率に係る赤字・黒字の構成分析!I$42,"▲", "-")), 2)), NA())</f>
        <v>#VALUE!</v>
      </c>
      <c r="I28" s="158" t="e">
        <f>IF(ROUND(VALUE(SUBSTITUTE(連結実質赤字比率に係る赤字・黒字の構成分析!I$42,"▲", "-")), 2) &gt;= 0, ABS(ROUND(VALUE(SUBSTITUTE(連結実質赤字比率に係る赤字・黒字の構成分析!I$42,"▲", "-")), 2)), NA())</f>
        <v>#VALUE!</v>
      </c>
      <c r="J28" s="158" t="e">
        <f>IF(ROUND(VALUE(SUBSTITUTE(連結実質赤字比率に係る赤字・黒字の構成分析!J$42,"▲", "-")), 2) &lt; 0, ABS(ROUND(VALUE(SUBSTITUTE(連結実質赤字比率に係る赤字・黒字の構成分析!J$42,"▲", "-")), 2)), NA())</f>
        <v>#VALUE!</v>
      </c>
      <c r="K28" s="158" t="e">
        <f>IF(ROUND(VALUE(SUBSTITUTE(連結実質赤字比率に係る赤字・黒字の構成分析!J$42,"▲", "-")), 2) &gt;= 0, ABS(ROUND(VALUE(SUBSTITUTE(連結実質赤字比率に係る赤字・黒字の構成分析!J$42,"▲", "-")), 2)), NA())</f>
        <v>#VALUE!</v>
      </c>
    </row>
    <row r="29" spans="1:11" x14ac:dyDescent="0.2">
      <c r="A29" s="158" t="e">
        <f>IF(連結実質赤字比率に係る赤字・黒字の構成分析!C$41="",NA(),連結実質赤字比率に係る赤字・黒字の構成分析!C$41)</f>
        <v>#N/A</v>
      </c>
      <c r="B29" s="158" t="e">
        <f>IF(ROUND(VALUE(SUBSTITUTE(連結実質赤字比率に係る赤字・黒字の構成分析!F$41,"▲", "-")), 2) &lt; 0, ABS(ROUND(VALUE(SUBSTITUTE(連結実質赤字比率に係る赤字・黒字の構成分析!F$41,"▲", "-")), 2)), NA())</f>
        <v>#VALUE!</v>
      </c>
      <c r="C29" s="158" t="e">
        <f>IF(ROUND(VALUE(SUBSTITUTE(連結実質赤字比率に係る赤字・黒字の構成分析!F$41,"▲", "-")), 2) &gt;= 0, ABS(ROUND(VALUE(SUBSTITUTE(連結実質赤字比率に係る赤字・黒字の構成分析!F$41,"▲", "-")), 2)), NA())</f>
        <v>#VALUE!</v>
      </c>
      <c r="D29" s="158" t="e">
        <f>IF(ROUND(VALUE(SUBSTITUTE(連結実質赤字比率に係る赤字・黒字の構成分析!G$41,"▲", "-")), 2) &lt; 0, ABS(ROUND(VALUE(SUBSTITUTE(連結実質赤字比率に係る赤字・黒字の構成分析!G$41,"▲", "-")), 2)), NA())</f>
        <v>#VALUE!</v>
      </c>
      <c r="E29" s="158" t="e">
        <f>IF(ROUND(VALUE(SUBSTITUTE(連結実質赤字比率に係る赤字・黒字の構成分析!G$41,"▲", "-")), 2) &gt;= 0, ABS(ROUND(VALUE(SUBSTITUTE(連結実質赤字比率に係る赤字・黒字の構成分析!G$41,"▲", "-")), 2)), NA())</f>
        <v>#VALUE!</v>
      </c>
      <c r="F29" s="158" t="e">
        <f>IF(ROUND(VALUE(SUBSTITUTE(連結実質赤字比率に係る赤字・黒字の構成分析!H$41,"▲", "-")), 2) &lt; 0, ABS(ROUND(VALUE(SUBSTITUTE(連結実質赤字比率に係る赤字・黒字の構成分析!H$41,"▲", "-")), 2)), NA())</f>
        <v>#VALUE!</v>
      </c>
      <c r="G29" s="158" t="e">
        <f>IF(ROUND(VALUE(SUBSTITUTE(連結実質赤字比率に係る赤字・黒字の構成分析!H$41,"▲", "-")), 2) &gt;= 0, ABS(ROUND(VALUE(SUBSTITUTE(連結実質赤字比率に係る赤字・黒字の構成分析!H$41,"▲", "-")), 2)), NA())</f>
        <v>#VALUE!</v>
      </c>
      <c r="H29" s="158" t="e">
        <f>IF(ROUND(VALUE(SUBSTITUTE(連結実質赤字比率に係る赤字・黒字の構成分析!I$41,"▲", "-")), 2) &lt; 0, ABS(ROUND(VALUE(SUBSTITUTE(連結実質赤字比率に係る赤字・黒字の構成分析!I$41,"▲", "-")), 2)), NA())</f>
        <v>#VALUE!</v>
      </c>
      <c r="I29" s="158" t="e">
        <f>IF(ROUND(VALUE(SUBSTITUTE(連結実質赤字比率に係る赤字・黒字の構成分析!I$41,"▲", "-")), 2) &gt;= 0, ABS(ROUND(VALUE(SUBSTITUTE(連結実質赤字比率に係る赤字・黒字の構成分析!I$41,"▲", "-")), 2)), NA())</f>
        <v>#VALUE!</v>
      </c>
      <c r="J29" s="158" t="e">
        <f>IF(ROUND(VALUE(SUBSTITUTE(連結実質赤字比率に係る赤字・黒字の構成分析!J$41,"▲", "-")), 2) &lt; 0, ABS(ROUND(VALUE(SUBSTITUTE(連結実質赤字比率に係る赤字・黒字の構成分析!J$41,"▲", "-")), 2)), NA())</f>
        <v>#VALUE!</v>
      </c>
      <c r="K29" s="158" t="e">
        <f>IF(ROUND(VALUE(SUBSTITUTE(連結実質赤字比率に係る赤字・黒字の構成分析!J$41,"▲", "-")), 2) &gt;= 0, ABS(ROUND(VALUE(SUBSTITUTE(連結実質赤字比率に係る赤字・黒字の構成分析!J$41,"▲", "-")), 2)), NA())</f>
        <v>#VALUE!</v>
      </c>
    </row>
    <row r="30" spans="1:11" x14ac:dyDescent="0.2">
      <c r="A30" s="158" t="e">
        <f>IF(連結実質赤字比率に係る赤字・黒字の構成分析!C$40="",NA(),連結実質赤字比率に係る赤字・黒字の構成分析!C$40)</f>
        <v>#N/A</v>
      </c>
      <c r="B30" s="158" t="e">
        <f>IF(ROUND(VALUE(SUBSTITUTE(連結実質赤字比率に係る赤字・黒字の構成分析!F$40,"▲", "-")), 2) &lt; 0, ABS(ROUND(VALUE(SUBSTITUTE(連結実質赤字比率に係る赤字・黒字の構成分析!F$40,"▲", "-")), 2)), NA())</f>
        <v>#VALUE!</v>
      </c>
      <c r="C30" s="158" t="e">
        <f>IF(ROUND(VALUE(SUBSTITUTE(連結実質赤字比率に係る赤字・黒字の構成分析!F$40,"▲", "-")), 2) &gt;= 0, ABS(ROUND(VALUE(SUBSTITUTE(連結実質赤字比率に係る赤字・黒字の構成分析!F$40,"▲", "-")), 2)), NA())</f>
        <v>#VALUE!</v>
      </c>
      <c r="D30" s="158" t="e">
        <f>IF(ROUND(VALUE(SUBSTITUTE(連結実質赤字比率に係る赤字・黒字の構成分析!G$40,"▲", "-")), 2) &lt; 0, ABS(ROUND(VALUE(SUBSTITUTE(連結実質赤字比率に係る赤字・黒字の構成分析!G$40,"▲", "-")), 2)), NA())</f>
        <v>#VALUE!</v>
      </c>
      <c r="E30" s="158" t="e">
        <f>IF(ROUND(VALUE(SUBSTITUTE(連結実質赤字比率に係る赤字・黒字の構成分析!G$40,"▲", "-")), 2) &gt;= 0, ABS(ROUND(VALUE(SUBSTITUTE(連結実質赤字比率に係る赤字・黒字の構成分析!G$40,"▲", "-")), 2)), NA())</f>
        <v>#VALUE!</v>
      </c>
      <c r="F30" s="158" t="e">
        <f>IF(ROUND(VALUE(SUBSTITUTE(連結実質赤字比率に係る赤字・黒字の構成分析!H$40,"▲", "-")), 2) &lt; 0, ABS(ROUND(VALUE(SUBSTITUTE(連結実質赤字比率に係る赤字・黒字の構成分析!H$40,"▲", "-")), 2)), NA())</f>
        <v>#VALUE!</v>
      </c>
      <c r="G30" s="158" t="e">
        <f>IF(ROUND(VALUE(SUBSTITUTE(連結実質赤字比率に係る赤字・黒字の構成分析!H$40,"▲", "-")), 2) &gt;= 0, ABS(ROUND(VALUE(SUBSTITUTE(連結実質赤字比率に係る赤字・黒字の構成分析!H$40,"▲", "-")), 2)), NA())</f>
        <v>#VALUE!</v>
      </c>
      <c r="H30" s="158" t="e">
        <f>IF(ROUND(VALUE(SUBSTITUTE(連結実質赤字比率に係る赤字・黒字の構成分析!I$40,"▲", "-")), 2) &lt; 0, ABS(ROUND(VALUE(SUBSTITUTE(連結実質赤字比率に係る赤字・黒字の構成分析!I$40,"▲", "-")), 2)), NA())</f>
        <v>#VALUE!</v>
      </c>
      <c r="I30" s="158" t="e">
        <f>IF(ROUND(VALUE(SUBSTITUTE(連結実質赤字比率に係る赤字・黒字の構成分析!I$40,"▲", "-")), 2) &gt;= 0, ABS(ROUND(VALUE(SUBSTITUTE(連結実質赤字比率に係る赤字・黒字の構成分析!I$40,"▲", "-")), 2)), NA())</f>
        <v>#VALUE!</v>
      </c>
      <c r="J30" s="158" t="e">
        <f>IF(ROUND(VALUE(SUBSTITUTE(連結実質赤字比率に係る赤字・黒字の構成分析!J$40,"▲", "-")), 2) &lt; 0, ABS(ROUND(VALUE(SUBSTITUTE(連結実質赤字比率に係る赤字・黒字の構成分析!J$40,"▲", "-")), 2)), NA())</f>
        <v>#VALUE!</v>
      </c>
      <c r="K30" s="158" t="e">
        <f>IF(ROUND(VALUE(SUBSTITUTE(連結実質赤字比率に係る赤字・黒字の構成分析!J$40,"▲", "-")), 2) &gt;= 0, ABS(ROUND(VALUE(SUBSTITUTE(連結実質赤字比率に係る赤字・黒字の構成分析!J$40,"▲", "-")), 2)), NA())</f>
        <v>#VALUE!</v>
      </c>
    </row>
    <row r="31" spans="1:11" x14ac:dyDescent="0.2">
      <c r="A31" s="158" t="e">
        <f>IF(連結実質赤字比率に係る赤字・黒字の構成分析!C$39="",NA(),連結実質赤字比率に係る赤字・黒字の構成分析!C$39)</f>
        <v>#N/A</v>
      </c>
      <c r="B31" s="158" t="e">
        <f>IF(ROUND(VALUE(SUBSTITUTE(連結実質赤字比率に係る赤字・黒字の構成分析!F$39,"▲", "-")), 2) &lt; 0, ABS(ROUND(VALUE(SUBSTITUTE(連結実質赤字比率に係る赤字・黒字の構成分析!F$39,"▲", "-")), 2)), NA())</f>
        <v>#VALUE!</v>
      </c>
      <c r="C31" s="158" t="e">
        <f>IF(ROUND(VALUE(SUBSTITUTE(連結実質赤字比率に係る赤字・黒字の構成分析!F$39,"▲", "-")), 2) &gt;= 0, ABS(ROUND(VALUE(SUBSTITUTE(連結実質赤字比率に係る赤字・黒字の構成分析!F$39,"▲", "-")), 2)), NA())</f>
        <v>#VALUE!</v>
      </c>
      <c r="D31" s="158" t="e">
        <f>IF(ROUND(VALUE(SUBSTITUTE(連結実質赤字比率に係る赤字・黒字の構成分析!G$39,"▲", "-")), 2) &lt; 0, ABS(ROUND(VALUE(SUBSTITUTE(連結実質赤字比率に係る赤字・黒字の構成分析!G$39,"▲", "-")), 2)), NA())</f>
        <v>#VALUE!</v>
      </c>
      <c r="E31" s="158" t="e">
        <f>IF(ROUND(VALUE(SUBSTITUTE(連結実質赤字比率に係る赤字・黒字の構成分析!G$39,"▲", "-")), 2) &gt;= 0, ABS(ROUND(VALUE(SUBSTITUTE(連結実質赤字比率に係る赤字・黒字の構成分析!G$39,"▲", "-")), 2)), NA())</f>
        <v>#VALUE!</v>
      </c>
      <c r="F31" s="158" t="e">
        <f>IF(ROUND(VALUE(SUBSTITUTE(連結実質赤字比率に係る赤字・黒字の構成分析!H$39,"▲", "-")), 2) &lt; 0, ABS(ROUND(VALUE(SUBSTITUTE(連結実質赤字比率に係る赤字・黒字の構成分析!H$39,"▲", "-")), 2)), NA())</f>
        <v>#VALUE!</v>
      </c>
      <c r="G31" s="158" t="e">
        <f>IF(ROUND(VALUE(SUBSTITUTE(連結実質赤字比率に係る赤字・黒字の構成分析!H$39,"▲", "-")), 2) &gt;= 0, ABS(ROUND(VALUE(SUBSTITUTE(連結実質赤字比率に係る赤字・黒字の構成分析!H$39,"▲", "-")), 2)), NA())</f>
        <v>#VALUE!</v>
      </c>
      <c r="H31" s="158" t="e">
        <f>IF(ROUND(VALUE(SUBSTITUTE(連結実質赤字比率に係る赤字・黒字の構成分析!I$39,"▲", "-")), 2) &lt; 0, ABS(ROUND(VALUE(SUBSTITUTE(連結実質赤字比率に係る赤字・黒字の構成分析!I$39,"▲", "-")), 2)), NA())</f>
        <v>#VALUE!</v>
      </c>
      <c r="I31" s="158" t="e">
        <f>IF(ROUND(VALUE(SUBSTITUTE(連結実質赤字比率に係る赤字・黒字の構成分析!I$39,"▲", "-")), 2) &gt;= 0, ABS(ROUND(VALUE(SUBSTITUTE(連結実質赤字比率に係る赤字・黒字の構成分析!I$39,"▲", "-")), 2)), NA())</f>
        <v>#VALUE!</v>
      </c>
      <c r="J31" s="158" t="e">
        <f>IF(ROUND(VALUE(SUBSTITUTE(連結実質赤字比率に係る赤字・黒字の構成分析!J$39,"▲", "-")), 2) &lt; 0, ABS(ROUND(VALUE(SUBSTITUTE(連結実質赤字比率に係る赤字・黒字の構成分析!J$39,"▲", "-")), 2)), NA())</f>
        <v>#VALUE!</v>
      </c>
      <c r="K31" s="158" t="e">
        <f>IF(ROUND(VALUE(SUBSTITUTE(連結実質赤字比率に係る赤字・黒字の構成分析!J$39,"▲", "-")), 2) &gt;= 0, ABS(ROUND(VALUE(SUBSTITUTE(連結実質赤字比率に係る赤字・黒字の構成分析!J$39,"▲", "-")), 2)), NA())</f>
        <v>#VALUE!</v>
      </c>
    </row>
    <row r="32" spans="1:11" x14ac:dyDescent="0.2">
      <c r="A32" s="158" t="str">
        <f>IF(連結実質赤字比率に係る赤字・黒字の構成分析!C$38="",NA(),連結実質赤字比率に係る赤字・黒字の構成分析!C$38)</f>
        <v>後期高齢者医療特別会計</v>
      </c>
      <c r="B32" s="158" t="e">
        <f>IF(ROUND(VALUE(SUBSTITUTE(連結実質赤字比率に係る赤字・黒字の構成分析!F$38,"▲", "-")), 2) &lt; 0, ABS(ROUND(VALUE(SUBSTITUTE(連結実質赤字比率に係る赤字・黒字の構成分析!F$38,"▲", "-")), 2)), NA())</f>
        <v>#N/A</v>
      </c>
      <c r="C32" s="158">
        <f>IF(ROUND(VALUE(SUBSTITUTE(連結実質赤字比率に係る赤字・黒字の構成分析!F$38,"▲", "-")), 2) &gt;= 0, ABS(ROUND(VALUE(SUBSTITUTE(連結実質赤字比率に係る赤字・黒字の構成分析!F$38,"▲", "-")), 2)), NA())</f>
        <v>0.09</v>
      </c>
      <c r="D32" s="158" t="e">
        <f>IF(ROUND(VALUE(SUBSTITUTE(連結実質赤字比率に係る赤字・黒字の構成分析!G$38,"▲", "-")), 2) &lt; 0, ABS(ROUND(VALUE(SUBSTITUTE(連結実質赤字比率に係る赤字・黒字の構成分析!G$38,"▲", "-")), 2)), NA())</f>
        <v>#N/A</v>
      </c>
      <c r="E32" s="158">
        <f>IF(ROUND(VALUE(SUBSTITUTE(連結実質赤字比率に係る赤字・黒字の構成分析!G$38,"▲", "-")), 2) &gt;= 0, ABS(ROUND(VALUE(SUBSTITUTE(連結実質赤字比率に係る赤字・黒字の構成分析!G$38,"▲", "-")), 2)), NA())</f>
        <v>0.1</v>
      </c>
      <c r="F32" s="158" t="e">
        <f>IF(ROUND(VALUE(SUBSTITUTE(連結実質赤字比率に係る赤字・黒字の構成分析!H$38,"▲", "-")), 2) &lt; 0, ABS(ROUND(VALUE(SUBSTITUTE(連結実質赤字比率に係る赤字・黒字の構成分析!H$38,"▲", "-")), 2)), NA())</f>
        <v>#N/A</v>
      </c>
      <c r="G32" s="158">
        <f>IF(ROUND(VALUE(SUBSTITUTE(連結実質赤字比率に係る赤字・黒字の構成分析!H$38,"▲", "-")), 2) &gt;= 0, ABS(ROUND(VALUE(SUBSTITUTE(連結実質赤字比率に係る赤字・黒字の構成分析!H$38,"▲", "-")), 2)), NA())</f>
        <v>0.14000000000000001</v>
      </c>
      <c r="H32" s="158" t="e">
        <f>IF(ROUND(VALUE(SUBSTITUTE(連結実質赤字比率に係る赤字・黒字の構成分析!I$38,"▲", "-")), 2) &lt; 0, ABS(ROUND(VALUE(SUBSTITUTE(連結実質赤字比率に係る赤字・黒字の構成分析!I$38,"▲", "-")), 2)), NA())</f>
        <v>#N/A</v>
      </c>
      <c r="I32" s="158">
        <f>IF(ROUND(VALUE(SUBSTITUTE(連結実質赤字比率に係る赤字・黒字の構成分析!I$38,"▲", "-")), 2) &gt;= 0, ABS(ROUND(VALUE(SUBSTITUTE(連結実質赤字比率に係る赤字・黒字の構成分析!I$38,"▲", "-")), 2)), NA())</f>
        <v>0.21</v>
      </c>
      <c r="J32" s="158" t="e">
        <f>IF(ROUND(VALUE(SUBSTITUTE(連結実質赤字比率に係る赤字・黒字の構成分析!J$38,"▲", "-")), 2) &lt; 0, ABS(ROUND(VALUE(SUBSTITUTE(連結実質赤字比率に係る赤字・黒字の構成分析!J$38,"▲", "-")), 2)), NA())</f>
        <v>#N/A</v>
      </c>
      <c r="K32" s="158">
        <f>IF(ROUND(VALUE(SUBSTITUTE(連結実質赤字比率に係る赤字・黒字の構成分析!J$38,"▲", "-")), 2) &gt;= 0, ABS(ROUND(VALUE(SUBSTITUTE(連結実質赤字比率に係る赤字・黒字の構成分析!J$38,"▲", "-")), 2)), NA())</f>
        <v>0.2</v>
      </c>
    </row>
    <row r="33" spans="1:16" x14ac:dyDescent="0.2">
      <c r="A33" s="158" t="str">
        <f>IF(連結実質赤字比率に係る赤字・黒字の構成分析!C$37="",NA(),連結実質赤字比率に係る赤字・黒字の構成分析!C$37)</f>
        <v>介護保険特別会計</v>
      </c>
      <c r="B33" s="158" t="e">
        <f>IF(ROUND(VALUE(SUBSTITUTE(連結実質赤字比率に係る赤字・黒字の構成分析!F$37,"▲", "-")), 2) &lt; 0, ABS(ROUND(VALUE(SUBSTITUTE(連結実質赤字比率に係る赤字・黒字の構成分析!F$37,"▲", "-")), 2)), NA())</f>
        <v>#N/A</v>
      </c>
      <c r="C33" s="158">
        <f>IF(ROUND(VALUE(SUBSTITUTE(連結実質赤字比率に係る赤字・黒字の構成分析!F$37,"▲", "-")), 2) &gt;= 0, ABS(ROUND(VALUE(SUBSTITUTE(連結実質赤字比率に係る赤字・黒字の構成分析!F$37,"▲", "-")), 2)), NA())</f>
        <v>0.38</v>
      </c>
      <c r="D33" s="158" t="e">
        <f>IF(ROUND(VALUE(SUBSTITUTE(連結実質赤字比率に係る赤字・黒字の構成分析!G$37,"▲", "-")), 2) &lt; 0, ABS(ROUND(VALUE(SUBSTITUTE(連結実質赤字比率に係る赤字・黒字の構成分析!G$37,"▲", "-")), 2)), NA())</f>
        <v>#N/A</v>
      </c>
      <c r="E33" s="158">
        <f>IF(ROUND(VALUE(SUBSTITUTE(連結実質赤字比率に係る赤字・黒字の構成分析!G$37,"▲", "-")), 2) &gt;= 0, ABS(ROUND(VALUE(SUBSTITUTE(連結実質赤字比率に係る赤字・黒字の構成分析!G$37,"▲", "-")), 2)), NA())</f>
        <v>0.03</v>
      </c>
      <c r="F33" s="158" t="e">
        <f>IF(ROUND(VALUE(SUBSTITUTE(連結実質赤字比率に係る赤字・黒字の構成分析!H$37,"▲", "-")), 2) &lt; 0, ABS(ROUND(VALUE(SUBSTITUTE(連結実質赤字比率に係る赤字・黒字の構成分析!H$37,"▲", "-")), 2)), NA())</f>
        <v>#N/A</v>
      </c>
      <c r="G33" s="158">
        <f>IF(ROUND(VALUE(SUBSTITUTE(連結実質赤字比率に係る赤字・黒字の構成分析!H$37,"▲", "-")), 2) &gt;= 0, ABS(ROUND(VALUE(SUBSTITUTE(連結実質赤字比率に係る赤字・黒字の構成分析!H$37,"▲", "-")), 2)), NA())</f>
        <v>0.17</v>
      </c>
      <c r="H33" s="158" t="e">
        <f>IF(ROUND(VALUE(SUBSTITUTE(連結実質赤字比率に係る赤字・黒字の構成分析!I$37,"▲", "-")), 2) &lt; 0, ABS(ROUND(VALUE(SUBSTITUTE(連結実質赤字比率に係る赤字・黒字の構成分析!I$37,"▲", "-")), 2)), NA())</f>
        <v>#N/A</v>
      </c>
      <c r="I33" s="158">
        <f>IF(ROUND(VALUE(SUBSTITUTE(連結実質赤字比率に係る赤字・黒字の構成分析!I$37,"▲", "-")), 2) &gt;= 0, ABS(ROUND(VALUE(SUBSTITUTE(連結実質赤字比率に係る赤字・黒字の構成分析!I$37,"▲", "-")), 2)), NA())</f>
        <v>0.42</v>
      </c>
      <c r="J33" s="158" t="e">
        <f>IF(ROUND(VALUE(SUBSTITUTE(連結実質赤字比率に係る赤字・黒字の構成分析!J$37,"▲", "-")), 2) &lt; 0, ABS(ROUND(VALUE(SUBSTITUTE(連結実質赤字比率に係る赤字・黒字の構成分析!J$37,"▲", "-")), 2)), NA())</f>
        <v>#N/A</v>
      </c>
      <c r="K33" s="158">
        <f>IF(ROUND(VALUE(SUBSTITUTE(連結実質赤字比率に係る赤字・黒字の構成分析!J$37,"▲", "-")), 2) &gt;= 0, ABS(ROUND(VALUE(SUBSTITUTE(連結実質赤字比率に係る赤字・黒字の構成分析!J$37,"▲", "-")), 2)), NA())</f>
        <v>0.37</v>
      </c>
    </row>
    <row r="34" spans="1:16" x14ac:dyDescent="0.2">
      <c r="A34" s="158" t="str">
        <f>IF(連結実質赤字比率に係る赤字・黒字の構成分析!C$36="",NA(),連結実質赤字比率に係る赤字・黒字の構成分析!C$36)</f>
        <v>国民健康保険特別会計</v>
      </c>
      <c r="B34" s="158" t="e">
        <f>IF(ROUND(VALUE(SUBSTITUTE(連結実質赤字比率に係る赤字・黒字の構成分析!F$36,"▲", "-")), 2) &lt; 0, ABS(ROUND(VALUE(SUBSTITUTE(連結実質赤字比率に係る赤字・黒字の構成分析!F$36,"▲", "-")), 2)), NA())</f>
        <v>#N/A</v>
      </c>
      <c r="C34" s="158">
        <f>IF(ROUND(VALUE(SUBSTITUTE(連結実質赤字比率に係る赤字・黒字の構成分析!F$36,"▲", "-")), 2) &gt;= 0, ABS(ROUND(VALUE(SUBSTITUTE(連結実質赤字比率に係る赤字・黒字の構成分析!F$36,"▲", "-")), 2)), NA())</f>
        <v>0.43</v>
      </c>
      <c r="D34" s="158" t="e">
        <f>IF(ROUND(VALUE(SUBSTITUTE(連結実質赤字比率に係る赤字・黒字の構成分析!G$36,"▲", "-")), 2) &lt; 0, ABS(ROUND(VALUE(SUBSTITUTE(連結実質赤字比率に係る赤字・黒字の構成分析!G$36,"▲", "-")), 2)), NA())</f>
        <v>#N/A</v>
      </c>
      <c r="E34" s="158">
        <f>IF(ROUND(VALUE(SUBSTITUTE(連結実質赤字比率に係る赤字・黒字の構成分析!G$36,"▲", "-")), 2) &gt;= 0, ABS(ROUND(VALUE(SUBSTITUTE(連結実質赤字比率に係る赤字・黒字の構成分析!G$36,"▲", "-")), 2)), NA())</f>
        <v>0.19</v>
      </c>
      <c r="F34" s="158" t="e">
        <f>IF(ROUND(VALUE(SUBSTITUTE(連結実質赤字比率に係る赤字・黒字の構成分析!H$36,"▲", "-")), 2) &lt; 0, ABS(ROUND(VALUE(SUBSTITUTE(連結実質赤字比率に係る赤字・黒字の構成分析!H$36,"▲", "-")), 2)), NA())</f>
        <v>#N/A</v>
      </c>
      <c r="G34" s="158">
        <f>IF(ROUND(VALUE(SUBSTITUTE(連結実質赤字比率に係る赤字・黒字の構成分析!H$36,"▲", "-")), 2) &gt;= 0, ABS(ROUND(VALUE(SUBSTITUTE(連結実質赤字比率に係る赤字・黒字の構成分析!H$36,"▲", "-")), 2)), NA())</f>
        <v>0.52</v>
      </c>
      <c r="H34" s="158" t="e">
        <f>IF(ROUND(VALUE(SUBSTITUTE(連結実質赤字比率に係る赤字・黒字の構成分析!I$36,"▲", "-")), 2) &lt; 0, ABS(ROUND(VALUE(SUBSTITUTE(連結実質赤字比率に係る赤字・黒字の構成分析!I$36,"▲", "-")), 2)), NA())</f>
        <v>#N/A</v>
      </c>
      <c r="I34" s="158">
        <f>IF(ROUND(VALUE(SUBSTITUTE(連結実質赤字比率に係る赤字・黒字の構成分析!I$36,"▲", "-")), 2) &gt;= 0, ABS(ROUND(VALUE(SUBSTITUTE(連結実質赤字比率に係る赤字・黒字の構成分析!I$36,"▲", "-")), 2)), NA())</f>
        <v>0.76</v>
      </c>
      <c r="J34" s="158" t="e">
        <f>IF(ROUND(VALUE(SUBSTITUTE(連結実質赤字比率に係る赤字・黒字の構成分析!J$36,"▲", "-")), 2) &lt; 0, ABS(ROUND(VALUE(SUBSTITUTE(連結実質赤字比率に係る赤字・黒字の構成分析!J$36,"▲", "-")), 2)), NA())</f>
        <v>#N/A</v>
      </c>
      <c r="K34" s="158">
        <f>IF(ROUND(VALUE(SUBSTITUTE(連結実質赤字比率に係る赤字・黒字の構成分析!J$36,"▲", "-")), 2) &gt;= 0, ABS(ROUND(VALUE(SUBSTITUTE(連結実質赤字比率に係る赤字・黒字の構成分析!J$36,"▲", "-")), 2)), NA())</f>
        <v>0.84</v>
      </c>
    </row>
    <row r="35" spans="1:16" x14ac:dyDescent="0.2">
      <c r="A35" s="158" t="str">
        <f>IF(連結実質赤字比率に係る赤字・黒字の構成分析!C$35="",NA(),連結実質赤字比率に係る赤字・黒字の構成分析!C$35)</f>
        <v>下水道事業会計</v>
      </c>
      <c r="B35" s="158" t="e">
        <f>IF(ROUND(VALUE(SUBSTITUTE(連結実質赤字比率に係る赤字・黒字の構成分析!F$35,"▲", "-")), 2) &lt; 0, ABS(ROUND(VALUE(SUBSTITUTE(連結実質赤字比率に係る赤字・黒字の構成分析!F$35,"▲", "-")), 2)), NA())</f>
        <v>#VALUE!</v>
      </c>
      <c r="C35" s="158" t="e">
        <f>IF(ROUND(VALUE(SUBSTITUTE(連結実質赤字比率に係る赤字・黒字の構成分析!F$35,"▲", "-")), 2) &gt;= 0, ABS(ROUND(VALUE(SUBSTITUTE(連結実質赤字比率に係る赤字・黒字の構成分析!F$35,"▲", "-")), 2)), NA())</f>
        <v>#VALUE!</v>
      </c>
      <c r="D35" s="158" t="e">
        <f>IF(ROUND(VALUE(SUBSTITUTE(連結実質赤字比率に係る赤字・黒字の構成分析!G$35,"▲", "-")), 2) &lt; 0, ABS(ROUND(VALUE(SUBSTITUTE(連結実質赤字比率に係る赤字・黒字の構成分析!G$35,"▲", "-")), 2)), NA())</f>
        <v>#VALUE!</v>
      </c>
      <c r="E35" s="158" t="e">
        <f>IF(ROUND(VALUE(SUBSTITUTE(連結実質赤字比率に係る赤字・黒字の構成分析!G$35,"▲", "-")), 2) &gt;= 0, ABS(ROUND(VALUE(SUBSTITUTE(連結実質赤字比率に係る赤字・黒字の構成分析!G$35,"▲", "-")), 2)), NA())</f>
        <v>#VALUE!</v>
      </c>
      <c r="F35" s="158" t="e">
        <f>IF(ROUND(VALUE(SUBSTITUTE(連結実質赤字比率に係る赤字・黒字の構成分析!H$35,"▲", "-")), 2) &lt; 0, ABS(ROUND(VALUE(SUBSTITUTE(連結実質赤字比率に係る赤字・黒字の構成分析!H$35,"▲", "-")), 2)), NA())</f>
        <v>#N/A</v>
      </c>
      <c r="G35" s="158">
        <f>IF(ROUND(VALUE(SUBSTITUTE(連結実質赤字比率に係る赤字・黒字の構成分析!H$35,"▲", "-")), 2) &gt;= 0, ABS(ROUND(VALUE(SUBSTITUTE(連結実質赤字比率に係る赤字・黒字の構成分析!H$35,"▲", "-")), 2)), NA())</f>
        <v>2.58</v>
      </c>
      <c r="H35" s="158" t="e">
        <f>IF(ROUND(VALUE(SUBSTITUTE(連結実質赤字比率に係る赤字・黒字の構成分析!I$35,"▲", "-")), 2) &lt; 0, ABS(ROUND(VALUE(SUBSTITUTE(連結実質赤字比率に係る赤字・黒字の構成分析!I$35,"▲", "-")), 2)), NA())</f>
        <v>#N/A</v>
      </c>
      <c r="I35" s="158">
        <f>IF(ROUND(VALUE(SUBSTITUTE(連結実質赤字比率に係る赤字・黒字の構成分析!I$35,"▲", "-")), 2) &gt;= 0, ABS(ROUND(VALUE(SUBSTITUTE(連結実質赤字比率に係る赤字・黒字の構成分析!I$35,"▲", "-")), 2)), NA())</f>
        <v>2.96</v>
      </c>
      <c r="J35" s="158" t="e">
        <f>IF(ROUND(VALUE(SUBSTITUTE(連結実質赤字比率に係る赤字・黒字の構成分析!J$35,"▲", "-")), 2) &lt; 0, ABS(ROUND(VALUE(SUBSTITUTE(連結実質赤字比率に係る赤字・黒字の構成分析!J$35,"▲", "-")), 2)), NA())</f>
        <v>#N/A</v>
      </c>
      <c r="K35" s="158">
        <f>IF(ROUND(VALUE(SUBSTITUTE(連結実質赤字比率に係る赤字・黒字の構成分析!J$35,"▲", "-")), 2) &gt;= 0, ABS(ROUND(VALUE(SUBSTITUTE(連結実質赤字比率に係る赤字・黒字の構成分析!J$35,"▲", "-")), 2)), NA())</f>
        <v>3.25</v>
      </c>
    </row>
    <row r="36" spans="1:16" x14ac:dyDescent="0.2">
      <c r="A36" s="158" t="str">
        <f>IF(連結実質赤字比率に係る赤字・黒字の構成分析!C$34="",NA(),連結実質赤字比率に係る赤字・黒字の構成分析!C$34)</f>
        <v>一般会計</v>
      </c>
      <c r="B36" s="158" t="e">
        <f>IF(ROUND(VALUE(SUBSTITUTE(連結実質赤字比率に係る赤字・黒字の構成分析!F$34,"▲", "-")), 2) &lt; 0, ABS(ROUND(VALUE(SUBSTITUTE(連結実質赤字比率に係る赤字・黒字の構成分析!F$34,"▲", "-")), 2)), NA())</f>
        <v>#N/A</v>
      </c>
      <c r="C36" s="158">
        <f>IF(ROUND(VALUE(SUBSTITUTE(連結実質赤字比率に係る赤字・黒字の構成分析!F$34,"▲", "-")), 2) &gt;= 0, ABS(ROUND(VALUE(SUBSTITUTE(連結実質赤字比率に係る赤字・黒字の構成分析!F$34,"▲", "-")), 2)), NA())</f>
        <v>8.19</v>
      </c>
      <c r="D36" s="158" t="e">
        <f>IF(ROUND(VALUE(SUBSTITUTE(連結実質赤字比率に係る赤字・黒字の構成分析!G$34,"▲", "-")), 2) &lt; 0, ABS(ROUND(VALUE(SUBSTITUTE(連結実質赤字比率に係る赤字・黒字の構成分析!G$34,"▲", "-")), 2)), NA())</f>
        <v>#N/A</v>
      </c>
      <c r="E36" s="158">
        <f>IF(ROUND(VALUE(SUBSTITUTE(連結実質赤字比率に係る赤字・黒字の構成分析!G$34,"▲", "-")), 2) &gt;= 0, ABS(ROUND(VALUE(SUBSTITUTE(連結実質赤字比率に係る赤字・黒字の構成分析!G$34,"▲", "-")), 2)), NA())</f>
        <v>9.8699999999999992</v>
      </c>
      <c r="F36" s="158" t="e">
        <f>IF(ROUND(VALUE(SUBSTITUTE(連結実質赤字比率に係る赤字・黒字の構成分析!H$34,"▲", "-")), 2) &lt; 0, ABS(ROUND(VALUE(SUBSTITUTE(連結実質赤字比率に係る赤字・黒字の構成分析!H$34,"▲", "-")), 2)), NA())</f>
        <v>#N/A</v>
      </c>
      <c r="G36" s="158">
        <f>IF(ROUND(VALUE(SUBSTITUTE(連結実質赤字比率に係る赤字・黒字の構成分析!H$34,"▲", "-")), 2) &gt;= 0, ABS(ROUND(VALUE(SUBSTITUTE(連結実質赤字比率に係る赤字・黒字の構成分析!H$34,"▲", "-")), 2)), NA())</f>
        <v>7.84</v>
      </c>
      <c r="H36" s="158" t="e">
        <f>IF(ROUND(VALUE(SUBSTITUTE(連結実質赤字比率に係る赤字・黒字の構成分析!I$34,"▲", "-")), 2) &lt; 0, ABS(ROUND(VALUE(SUBSTITUTE(連結実質赤字比率に係る赤字・黒字の構成分析!I$34,"▲", "-")), 2)), NA())</f>
        <v>#N/A</v>
      </c>
      <c r="I36" s="158">
        <f>IF(ROUND(VALUE(SUBSTITUTE(連結実質赤字比率に係る赤字・黒字の構成分析!I$34,"▲", "-")), 2) &gt;= 0, ABS(ROUND(VALUE(SUBSTITUTE(連結実質赤字比率に係る赤字・黒字の構成分析!I$34,"▲", "-")), 2)), NA())</f>
        <v>7.75</v>
      </c>
      <c r="J36" s="158" t="e">
        <f>IF(ROUND(VALUE(SUBSTITUTE(連結実質赤字比率に係る赤字・黒字の構成分析!J$34,"▲", "-")), 2) &lt; 0, ABS(ROUND(VALUE(SUBSTITUTE(連結実質赤字比率に係る赤字・黒字の構成分析!J$34,"▲", "-")), 2)), NA())</f>
        <v>#N/A</v>
      </c>
      <c r="K36" s="158">
        <f>IF(ROUND(VALUE(SUBSTITUTE(連結実質赤字比率に係る赤字・黒字の構成分析!J$34,"▲", "-")), 2) &gt;= 0, ABS(ROUND(VALUE(SUBSTITUTE(連結実質赤字比率に係る赤字・黒字の構成分析!J$34,"▲", "-")), 2)), NA())</f>
        <v>10.38</v>
      </c>
    </row>
    <row r="39" spans="1:16" x14ac:dyDescent="0.2">
      <c r="A39" s="127" t="s">
        <v>61</v>
      </c>
    </row>
    <row r="40" spans="1:16" x14ac:dyDescent="0.2">
      <c r="A40" s="159"/>
      <c r="B40" s="159" t="str">
        <f>'実質公債費比率（分子）の構造'!K$44</f>
        <v>H30</v>
      </c>
      <c r="C40" s="159"/>
      <c r="D40" s="159"/>
      <c r="E40" s="159" t="str">
        <f>'実質公債費比率（分子）の構造'!L$44</f>
        <v>R01</v>
      </c>
      <c r="F40" s="159"/>
      <c r="G40" s="159"/>
      <c r="H40" s="159" t="str">
        <f>'実質公債費比率（分子）の構造'!M$44</f>
        <v>R02</v>
      </c>
      <c r="I40" s="159"/>
      <c r="J40" s="159"/>
      <c r="K40" s="159" t="str">
        <f>'実質公債費比率（分子）の構造'!N$44</f>
        <v>R03</v>
      </c>
      <c r="L40" s="159"/>
      <c r="M40" s="159"/>
      <c r="N40" s="159" t="str">
        <f>'実質公債費比率（分子）の構造'!O$44</f>
        <v>R04</v>
      </c>
      <c r="O40" s="159"/>
      <c r="P40" s="159"/>
    </row>
    <row r="41" spans="1:16" x14ac:dyDescent="0.2">
      <c r="A41" s="159"/>
      <c r="B41" s="159" t="s">
        <v>62</v>
      </c>
      <c r="C41" s="159"/>
      <c r="D41" s="159" t="s">
        <v>63</v>
      </c>
      <c r="E41" s="159" t="s">
        <v>62</v>
      </c>
      <c r="F41" s="159"/>
      <c r="G41" s="159" t="s">
        <v>63</v>
      </c>
      <c r="H41" s="159" t="s">
        <v>62</v>
      </c>
      <c r="I41" s="159"/>
      <c r="J41" s="159" t="s">
        <v>63</v>
      </c>
      <c r="K41" s="159" t="s">
        <v>62</v>
      </c>
      <c r="L41" s="159"/>
      <c r="M41" s="159" t="s">
        <v>63</v>
      </c>
      <c r="N41" s="159" t="s">
        <v>62</v>
      </c>
      <c r="O41" s="159"/>
      <c r="P41" s="159" t="s">
        <v>63</v>
      </c>
    </row>
    <row r="42" spans="1:16" x14ac:dyDescent="0.2">
      <c r="A42" s="159" t="s">
        <v>64</v>
      </c>
      <c r="B42" s="159"/>
      <c r="C42" s="159"/>
      <c r="D42" s="159">
        <f>'実質公債費比率（分子）の構造'!K$52</f>
        <v>2244</v>
      </c>
      <c r="E42" s="159"/>
      <c r="F42" s="159"/>
      <c r="G42" s="159">
        <f>'実質公債費比率（分子）の構造'!L$52</f>
        <v>2182</v>
      </c>
      <c r="H42" s="159"/>
      <c r="I42" s="159"/>
      <c r="J42" s="159">
        <f>'実質公債費比率（分子）の構造'!M$52</f>
        <v>2128</v>
      </c>
      <c r="K42" s="159"/>
      <c r="L42" s="159"/>
      <c r="M42" s="159">
        <f>'実質公債費比率（分子）の構造'!N$52</f>
        <v>1986</v>
      </c>
      <c r="N42" s="159"/>
      <c r="O42" s="159"/>
      <c r="P42" s="159">
        <f>'実質公債費比率（分子）の構造'!O$52</f>
        <v>2074</v>
      </c>
    </row>
    <row r="43" spans="1:16" x14ac:dyDescent="0.2">
      <c r="A43" s="159" t="s">
        <v>65</v>
      </c>
      <c r="B43" s="159" t="str">
        <f>'実質公債費比率（分子）の構造'!K$51</f>
        <v>-</v>
      </c>
      <c r="C43" s="159"/>
      <c r="D43" s="159"/>
      <c r="E43" s="159" t="str">
        <f>'実質公債費比率（分子）の構造'!L$51</f>
        <v>-</v>
      </c>
      <c r="F43" s="159"/>
      <c r="G43" s="159"/>
      <c r="H43" s="159" t="str">
        <f>'実質公債費比率（分子）の構造'!M$51</f>
        <v>-</v>
      </c>
      <c r="I43" s="159"/>
      <c r="J43" s="159"/>
      <c r="K43" s="159" t="str">
        <f>'実質公債費比率（分子）の構造'!N$51</f>
        <v>-</v>
      </c>
      <c r="L43" s="159"/>
      <c r="M43" s="159"/>
      <c r="N43" s="159" t="str">
        <f>'実質公債費比率（分子）の構造'!O$51</f>
        <v>-</v>
      </c>
      <c r="O43" s="159"/>
      <c r="P43" s="159"/>
    </row>
    <row r="44" spans="1:16" x14ac:dyDescent="0.2">
      <c r="A44" s="159" t="s">
        <v>66</v>
      </c>
      <c r="B44" s="159">
        <f>'実質公債費比率（分子）の構造'!K$50</f>
        <v>123</v>
      </c>
      <c r="C44" s="159"/>
      <c r="D44" s="159"/>
      <c r="E44" s="159">
        <f>'実質公債費比率（分子）の構造'!L$50</f>
        <v>9</v>
      </c>
      <c r="F44" s="159"/>
      <c r="G44" s="159"/>
      <c r="H44" s="159">
        <f>'実質公債費比率（分子）の構造'!M$50</f>
        <v>5</v>
      </c>
      <c r="I44" s="159"/>
      <c r="J44" s="159"/>
      <c r="K44" s="159">
        <f>'実質公債費比率（分子）の構造'!N$50</f>
        <v>5</v>
      </c>
      <c r="L44" s="159"/>
      <c r="M44" s="159"/>
      <c r="N44" s="159">
        <f>'実質公債費比率（分子）の構造'!O$50</f>
        <v>3</v>
      </c>
      <c r="O44" s="159"/>
      <c r="P44" s="159"/>
    </row>
    <row r="45" spans="1:16" x14ac:dyDescent="0.2">
      <c r="A45" s="159" t="s">
        <v>67</v>
      </c>
      <c r="B45" s="159">
        <f>'実質公債費比率（分子）の構造'!K$49</f>
        <v>36</v>
      </c>
      <c r="C45" s="159"/>
      <c r="D45" s="159"/>
      <c r="E45" s="159">
        <f>'実質公債費比率（分子）の構造'!L$49</f>
        <v>31</v>
      </c>
      <c r="F45" s="159"/>
      <c r="G45" s="159"/>
      <c r="H45" s="159">
        <f>'実質公債費比率（分子）の構造'!M$49</f>
        <v>21</v>
      </c>
      <c r="I45" s="159"/>
      <c r="J45" s="159"/>
      <c r="K45" s="159">
        <f>'実質公債費比率（分子）の構造'!N$49</f>
        <v>14</v>
      </c>
      <c r="L45" s="159"/>
      <c r="M45" s="159"/>
      <c r="N45" s="159">
        <f>'実質公債費比率（分子）の構造'!O$49</f>
        <v>73</v>
      </c>
      <c r="O45" s="159"/>
      <c r="P45" s="159"/>
    </row>
    <row r="46" spans="1:16" x14ac:dyDescent="0.2">
      <c r="A46" s="159" t="s">
        <v>68</v>
      </c>
      <c r="B46" s="159">
        <f>'実質公債費比率（分子）の構造'!K$48</f>
        <v>96</v>
      </c>
      <c r="C46" s="159"/>
      <c r="D46" s="159"/>
      <c r="E46" s="159">
        <f>'実質公債費比率（分子）の構造'!L$48</f>
        <v>91</v>
      </c>
      <c r="F46" s="159"/>
      <c r="G46" s="159"/>
      <c r="H46" s="159">
        <f>'実質公債費比率（分子）の構造'!M$48</f>
        <v>117</v>
      </c>
      <c r="I46" s="159"/>
      <c r="J46" s="159"/>
      <c r="K46" s="159">
        <f>'実質公債費比率（分子）の構造'!N$48</f>
        <v>111</v>
      </c>
      <c r="L46" s="159"/>
      <c r="M46" s="159"/>
      <c r="N46" s="159">
        <f>'実質公債費比率（分子）の構造'!O$48</f>
        <v>106</v>
      </c>
      <c r="O46" s="159"/>
      <c r="P46" s="159"/>
    </row>
    <row r="47" spans="1:16" x14ac:dyDescent="0.2">
      <c r="A47" s="159" t="s">
        <v>69</v>
      </c>
      <c r="B47" s="159" t="str">
        <f>'実質公債費比率（分子）の構造'!K$47</f>
        <v>-</v>
      </c>
      <c r="C47" s="159"/>
      <c r="D47" s="159"/>
      <c r="E47" s="159" t="str">
        <f>'実質公債費比率（分子）の構造'!L$47</f>
        <v>-</v>
      </c>
      <c r="F47" s="159"/>
      <c r="G47" s="159"/>
      <c r="H47" s="159" t="str">
        <f>'実質公債費比率（分子）の構造'!M$47</f>
        <v>-</v>
      </c>
      <c r="I47" s="159"/>
      <c r="J47" s="159"/>
      <c r="K47" s="159" t="str">
        <f>'実質公債費比率（分子）の構造'!N$47</f>
        <v>-</v>
      </c>
      <c r="L47" s="159"/>
      <c r="M47" s="159"/>
      <c r="N47" s="159" t="str">
        <f>'実質公債費比率（分子）の構造'!O$47</f>
        <v>-</v>
      </c>
      <c r="O47" s="159"/>
      <c r="P47" s="159"/>
    </row>
    <row r="48" spans="1:16" x14ac:dyDescent="0.2">
      <c r="A48" s="159" t="s">
        <v>70</v>
      </c>
      <c r="B48" s="159" t="str">
        <f>'実質公債費比率（分子）の構造'!K$46</f>
        <v>-</v>
      </c>
      <c r="C48" s="159"/>
      <c r="D48" s="159"/>
      <c r="E48" s="159" t="str">
        <f>'実質公債費比率（分子）の構造'!L$46</f>
        <v>-</v>
      </c>
      <c r="F48" s="159"/>
      <c r="G48" s="159"/>
      <c r="H48" s="159" t="str">
        <f>'実質公債費比率（分子）の構造'!M$46</f>
        <v>-</v>
      </c>
      <c r="I48" s="159"/>
      <c r="J48" s="159"/>
      <c r="K48" s="159" t="str">
        <f>'実質公債費比率（分子）の構造'!N$46</f>
        <v>-</v>
      </c>
      <c r="L48" s="159"/>
      <c r="M48" s="159"/>
      <c r="N48" s="159" t="str">
        <f>'実質公債費比率（分子）の構造'!O$46</f>
        <v>-</v>
      </c>
      <c r="O48" s="159"/>
      <c r="P48" s="159"/>
    </row>
    <row r="49" spans="1:16" x14ac:dyDescent="0.2">
      <c r="A49" s="159" t="s">
        <v>71</v>
      </c>
      <c r="B49" s="159">
        <f>'実質公債費比率（分子）の構造'!K$45</f>
        <v>2503</v>
      </c>
      <c r="C49" s="159"/>
      <c r="D49" s="159"/>
      <c r="E49" s="159">
        <f>'実質公債費比率（分子）の構造'!L$45</f>
        <v>2375</v>
      </c>
      <c r="F49" s="159"/>
      <c r="G49" s="159"/>
      <c r="H49" s="159">
        <f>'実質公債費比率（分子）の構造'!M$45</f>
        <v>2305</v>
      </c>
      <c r="I49" s="159"/>
      <c r="J49" s="159"/>
      <c r="K49" s="159">
        <f>'実質公債費比率（分子）の構造'!N$45</f>
        <v>2282</v>
      </c>
      <c r="L49" s="159"/>
      <c r="M49" s="159"/>
      <c r="N49" s="159">
        <f>'実質公債費比率（分子）の構造'!O$45</f>
        <v>2215</v>
      </c>
      <c r="O49" s="159"/>
      <c r="P49" s="159"/>
    </row>
    <row r="50" spans="1:16" x14ac:dyDescent="0.2">
      <c r="A50" s="159" t="s">
        <v>72</v>
      </c>
      <c r="B50" s="159" t="e">
        <f>NA()</f>
        <v>#N/A</v>
      </c>
      <c r="C50" s="159">
        <f>IF(ISNUMBER('実質公債費比率（分子）の構造'!K$53),'実質公債費比率（分子）の構造'!K$53,NA())</f>
        <v>514</v>
      </c>
      <c r="D50" s="159" t="e">
        <f>NA()</f>
        <v>#N/A</v>
      </c>
      <c r="E50" s="159" t="e">
        <f>NA()</f>
        <v>#N/A</v>
      </c>
      <c r="F50" s="159">
        <f>IF(ISNUMBER('実質公債費比率（分子）の構造'!L$53),'実質公債費比率（分子）の構造'!L$53,NA())</f>
        <v>324</v>
      </c>
      <c r="G50" s="159" t="e">
        <f>NA()</f>
        <v>#N/A</v>
      </c>
      <c r="H50" s="159" t="e">
        <f>NA()</f>
        <v>#N/A</v>
      </c>
      <c r="I50" s="159">
        <f>IF(ISNUMBER('実質公債費比率（分子）の構造'!M$53),'実質公債費比率（分子）の構造'!M$53,NA())</f>
        <v>320</v>
      </c>
      <c r="J50" s="159" t="e">
        <f>NA()</f>
        <v>#N/A</v>
      </c>
      <c r="K50" s="159" t="e">
        <f>NA()</f>
        <v>#N/A</v>
      </c>
      <c r="L50" s="159">
        <f>IF(ISNUMBER('実質公債費比率（分子）の構造'!N$53),'実質公債費比率（分子）の構造'!N$53,NA())</f>
        <v>426</v>
      </c>
      <c r="M50" s="159" t="e">
        <f>NA()</f>
        <v>#N/A</v>
      </c>
      <c r="N50" s="159" t="e">
        <f>NA()</f>
        <v>#N/A</v>
      </c>
      <c r="O50" s="159">
        <f>IF(ISNUMBER('実質公債費比率（分子）の構造'!O$53),'実質公債費比率（分子）の構造'!O$53,NA())</f>
        <v>323</v>
      </c>
      <c r="P50" s="159" t="e">
        <f>NA()</f>
        <v>#N/A</v>
      </c>
    </row>
    <row r="53" spans="1:16" x14ac:dyDescent="0.2">
      <c r="A53" s="127" t="s">
        <v>73</v>
      </c>
    </row>
    <row r="54" spans="1:16" x14ac:dyDescent="0.2">
      <c r="A54" s="158"/>
      <c r="B54" s="158" t="str">
        <f>'将来負担比率（分子）の構造'!I$40</f>
        <v>H30</v>
      </c>
      <c r="C54" s="158"/>
      <c r="D54" s="158"/>
      <c r="E54" s="158" t="str">
        <f>'将来負担比率（分子）の構造'!J$40</f>
        <v>R01</v>
      </c>
      <c r="F54" s="158"/>
      <c r="G54" s="158"/>
      <c r="H54" s="158" t="str">
        <f>'将来負担比率（分子）の構造'!K$40</f>
        <v>R02</v>
      </c>
      <c r="I54" s="158"/>
      <c r="J54" s="158"/>
      <c r="K54" s="158" t="str">
        <f>'将来負担比率（分子）の構造'!L$40</f>
        <v>R03</v>
      </c>
      <c r="L54" s="158"/>
      <c r="M54" s="158"/>
      <c r="N54" s="158" t="str">
        <f>'将来負担比率（分子）の構造'!M$40</f>
        <v>R04</v>
      </c>
      <c r="O54" s="158"/>
      <c r="P54" s="158"/>
    </row>
    <row r="55" spans="1:16" x14ac:dyDescent="0.2">
      <c r="A55" s="158"/>
      <c r="B55" s="158" t="s">
        <v>74</v>
      </c>
      <c r="C55" s="158"/>
      <c r="D55" s="158" t="s">
        <v>75</v>
      </c>
      <c r="E55" s="158" t="s">
        <v>74</v>
      </c>
      <c r="F55" s="158"/>
      <c r="G55" s="158" t="s">
        <v>75</v>
      </c>
      <c r="H55" s="158" t="s">
        <v>74</v>
      </c>
      <c r="I55" s="158"/>
      <c r="J55" s="158" t="s">
        <v>75</v>
      </c>
      <c r="K55" s="158" t="s">
        <v>74</v>
      </c>
      <c r="L55" s="158"/>
      <c r="M55" s="158" t="s">
        <v>75</v>
      </c>
      <c r="N55" s="158" t="s">
        <v>74</v>
      </c>
      <c r="O55" s="158"/>
      <c r="P55" s="158" t="s">
        <v>75</v>
      </c>
    </row>
    <row r="56" spans="1:16" x14ac:dyDescent="0.2">
      <c r="A56" s="158" t="s">
        <v>44</v>
      </c>
      <c r="B56" s="158"/>
      <c r="C56" s="158"/>
      <c r="D56" s="158">
        <f>'将来負担比率（分子）の構造'!I$52</f>
        <v>10245</v>
      </c>
      <c r="E56" s="158"/>
      <c r="F56" s="158"/>
      <c r="G56" s="158">
        <f>'将来負担比率（分子）の構造'!J$52</f>
        <v>10029</v>
      </c>
      <c r="H56" s="158"/>
      <c r="I56" s="158"/>
      <c r="J56" s="158">
        <f>'将来負担比率（分子）の構造'!K$52</f>
        <v>8908</v>
      </c>
      <c r="K56" s="158"/>
      <c r="L56" s="158"/>
      <c r="M56" s="158">
        <f>'将来負担比率（分子）の構造'!L$52</f>
        <v>8209</v>
      </c>
      <c r="N56" s="158"/>
      <c r="O56" s="158"/>
      <c r="P56" s="158">
        <f>'将来負担比率（分子）の構造'!M$52</f>
        <v>7416</v>
      </c>
    </row>
    <row r="57" spans="1:16" x14ac:dyDescent="0.2">
      <c r="A57" s="158" t="s">
        <v>43</v>
      </c>
      <c r="B57" s="158"/>
      <c r="C57" s="158"/>
      <c r="D57" s="158">
        <f>'将来負担比率（分子）の構造'!I$51</f>
        <v>7492</v>
      </c>
      <c r="E57" s="158"/>
      <c r="F57" s="158"/>
      <c r="G57" s="158">
        <f>'将来負担比率（分子）の構造'!J$51</f>
        <v>7101</v>
      </c>
      <c r="H57" s="158"/>
      <c r="I57" s="158"/>
      <c r="J57" s="158">
        <f>'将来負担比率（分子）の構造'!K$51</f>
        <v>6508</v>
      </c>
      <c r="K57" s="158"/>
      <c r="L57" s="158"/>
      <c r="M57" s="158">
        <f>'将来負担比率（分子）の構造'!L$51</f>
        <v>7023</v>
      </c>
      <c r="N57" s="158"/>
      <c r="O57" s="158"/>
      <c r="P57" s="158">
        <f>'将来負担比率（分子）の構造'!M$51</f>
        <v>7993</v>
      </c>
    </row>
    <row r="58" spans="1:16" x14ac:dyDescent="0.2">
      <c r="A58" s="158" t="s">
        <v>42</v>
      </c>
      <c r="B58" s="158"/>
      <c r="C58" s="158"/>
      <c r="D58" s="158">
        <f>'将来負担比率（分子）の構造'!I$50</f>
        <v>8978</v>
      </c>
      <c r="E58" s="158"/>
      <c r="F58" s="158"/>
      <c r="G58" s="158">
        <f>'将来負担比率（分子）の構造'!J$50</f>
        <v>9141</v>
      </c>
      <c r="H58" s="158"/>
      <c r="I58" s="158"/>
      <c r="J58" s="158">
        <f>'将来負担比率（分子）の構造'!K$50</f>
        <v>10440</v>
      </c>
      <c r="K58" s="158"/>
      <c r="L58" s="158"/>
      <c r="M58" s="158">
        <f>'将来負担比率（分子）の構造'!L$50</f>
        <v>13229</v>
      </c>
      <c r="N58" s="158"/>
      <c r="O58" s="158"/>
      <c r="P58" s="158">
        <f>'将来負担比率（分子）の構造'!M$50</f>
        <v>13204</v>
      </c>
    </row>
    <row r="59" spans="1:16" x14ac:dyDescent="0.2">
      <c r="A59" s="158" t="s">
        <v>40</v>
      </c>
      <c r="B59" s="158" t="str">
        <f>'将来負担比率（分子）の構造'!I$49</f>
        <v>-</v>
      </c>
      <c r="C59" s="158"/>
      <c r="D59" s="158"/>
      <c r="E59" s="158" t="str">
        <f>'将来負担比率（分子）の構造'!J$49</f>
        <v>-</v>
      </c>
      <c r="F59" s="158"/>
      <c r="G59" s="158"/>
      <c r="H59" s="158" t="str">
        <f>'将来負担比率（分子）の構造'!K$49</f>
        <v>-</v>
      </c>
      <c r="I59" s="158"/>
      <c r="J59" s="158"/>
      <c r="K59" s="158" t="str">
        <f>'将来負担比率（分子）の構造'!L$49</f>
        <v>-</v>
      </c>
      <c r="L59" s="158"/>
      <c r="M59" s="158"/>
      <c r="N59" s="158" t="str">
        <f>'将来負担比率（分子）の構造'!M$49</f>
        <v>-</v>
      </c>
      <c r="O59" s="158"/>
      <c r="P59" s="158"/>
    </row>
    <row r="60" spans="1:16" x14ac:dyDescent="0.2">
      <c r="A60" s="158" t="s">
        <v>39</v>
      </c>
      <c r="B60" s="158" t="str">
        <f>'将来負担比率（分子）の構造'!I$48</f>
        <v>-</v>
      </c>
      <c r="C60" s="158"/>
      <c r="D60" s="158"/>
      <c r="E60" s="158" t="str">
        <f>'将来負担比率（分子）の構造'!J$48</f>
        <v>-</v>
      </c>
      <c r="F60" s="158"/>
      <c r="G60" s="158"/>
      <c r="H60" s="158" t="str">
        <f>'将来負担比率（分子）の構造'!K$48</f>
        <v>-</v>
      </c>
      <c r="I60" s="158"/>
      <c r="J60" s="158"/>
      <c r="K60" s="158" t="str">
        <f>'将来負担比率（分子）の構造'!L$48</f>
        <v>-</v>
      </c>
      <c r="L60" s="158"/>
      <c r="M60" s="158"/>
      <c r="N60" s="158" t="str">
        <f>'将来負担比率（分子）の構造'!M$48</f>
        <v>-</v>
      </c>
      <c r="O60" s="158"/>
      <c r="P60" s="158"/>
    </row>
    <row r="61" spans="1:16" x14ac:dyDescent="0.2">
      <c r="A61" s="158" t="s">
        <v>37</v>
      </c>
      <c r="B61" s="158" t="str">
        <f>'将来負担比率（分子）の構造'!I$46</f>
        <v>-</v>
      </c>
      <c r="C61" s="158"/>
      <c r="D61" s="158"/>
      <c r="E61" s="158" t="str">
        <f>'将来負担比率（分子）の構造'!J$46</f>
        <v>-</v>
      </c>
      <c r="F61" s="158"/>
      <c r="G61" s="158"/>
      <c r="H61" s="158" t="str">
        <f>'将来負担比率（分子）の構造'!K$46</f>
        <v>-</v>
      </c>
      <c r="I61" s="158"/>
      <c r="J61" s="158"/>
      <c r="K61" s="158" t="str">
        <f>'将来負担比率（分子）の構造'!L$46</f>
        <v>-</v>
      </c>
      <c r="L61" s="158"/>
      <c r="M61" s="158"/>
      <c r="N61" s="158" t="str">
        <f>'将来負担比率（分子）の構造'!M$46</f>
        <v>-</v>
      </c>
      <c r="O61" s="158"/>
      <c r="P61" s="158"/>
    </row>
    <row r="62" spans="1:16" x14ac:dyDescent="0.2">
      <c r="A62" s="158" t="s">
        <v>36</v>
      </c>
      <c r="B62" s="158">
        <f>'将来負担比率（分子）の構造'!I$45</f>
        <v>3928</v>
      </c>
      <c r="C62" s="158"/>
      <c r="D62" s="158"/>
      <c r="E62" s="158">
        <f>'将来負担比率（分子）の構造'!J$45</f>
        <v>4052</v>
      </c>
      <c r="F62" s="158"/>
      <c r="G62" s="158"/>
      <c r="H62" s="158">
        <f>'将来負担比率（分子）の構造'!K$45</f>
        <v>4255</v>
      </c>
      <c r="I62" s="158"/>
      <c r="J62" s="158"/>
      <c r="K62" s="158">
        <f>'将来負担比率（分子）の構造'!L$45</f>
        <v>4334</v>
      </c>
      <c r="L62" s="158"/>
      <c r="M62" s="158"/>
      <c r="N62" s="158">
        <f>'将来負担比率（分子）の構造'!M$45</f>
        <v>4399</v>
      </c>
      <c r="O62" s="158"/>
      <c r="P62" s="158"/>
    </row>
    <row r="63" spans="1:16" x14ac:dyDescent="0.2">
      <c r="A63" s="158" t="s">
        <v>35</v>
      </c>
      <c r="B63" s="158">
        <f>'将来負担比率（分子）の構造'!I$44</f>
        <v>1012</v>
      </c>
      <c r="C63" s="158"/>
      <c r="D63" s="158"/>
      <c r="E63" s="158">
        <f>'将来負担比率（分子）の構造'!J$44</f>
        <v>3887</v>
      </c>
      <c r="F63" s="158"/>
      <c r="G63" s="158"/>
      <c r="H63" s="158">
        <f>'将来負担比率（分子）の構造'!K$44</f>
        <v>3864</v>
      </c>
      <c r="I63" s="158"/>
      <c r="J63" s="158"/>
      <c r="K63" s="158">
        <f>'将来負担比率（分子）の構造'!L$44</f>
        <v>3853</v>
      </c>
      <c r="L63" s="158"/>
      <c r="M63" s="158"/>
      <c r="N63" s="158">
        <f>'将来負担比率（分子）の構造'!M$44</f>
        <v>3774</v>
      </c>
      <c r="O63" s="158"/>
      <c r="P63" s="158"/>
    </row>
    <row r="64" spans="1:16" x14ac:dyDescent="0.2">
      <c r="A64" s="158" t="s">
        <v>34</v>
      </c>
      <c r="B64" s="158">
        <f>'将来負担比率（分子）の構造'!I$43</f>
        <v>917</v>
      </c>
      <c r="C64" s="158"/>
      <c r="D64" s="158"/>
      <c r="E64" s="158">
        <f>'将来負担比率（分子）の構造'!J$43</f>
        <v>845</v>
      </c>
      <c r="F64" s="158"/>
      <c r="G64" s="158"/>
      <c r="H64" s="158">
        <f>'将来負担比率（分子）の構造'!K$43</f>
        <v>877</v>
      </c>
      <c r="I64" s="158"/>
      <c r="J64" s="158"/>
      <c r="K64" s="158">
        <f>'将来負担比率（分子）の構造'!L$43</f>
        <v>894</v>
      </c>
      <c r="L64" s="158"/>
      <c r="M64" s="158"/>
      <c r="N64" s="158">
        <f>'将来負担比率（分子）の構造'!M$43</f>
        <v>899</v>
      </c>
      <c r="O64" s="158"/>
      <c r="P64" s="158"/>
    </row>
    <row r="65" spans="1:16" x14ac:dyDescent="0.2">
      <c r="A65" s="158" t="s">
        <v>33</v>
      </c>
      <c r="B65" s="158">
        <f>'将来負担比率（分子）の構造'!I$42</f>
        <v>943</v>
      </c>
      <c r="C65" s="158"/>
      <c r="D65" s="158"/>
      <c r="E65" s="158">
        <f>'将来負担比率（分子）の構造'!J$42</f>
        <v>666</v>
      </c>
      <c r="F65" s="158"/>
      <c r="G65" s="158"/>
      <c r="H65" s="158">
        <f>'将来負担比率（分子）の構造'!K$42</f>
        <v>637</v>
      </c>
      <c r="I65" s="158"/>
      <c r="J65" s="158"/>
      <c r="K65" s="158">
        <f>'将来負担比率（分子）の構造'!L$42</f>
        <v>218</v>
      </c>
      <c r="L65" s="158"/>
      <c r="M65" s="158"/>
      <c r="N65" s="158">
        <f>'将来負担比率（分子）の構造'!M$42</f>
        <v>139</v>
      </c>
      <c r="O65" s="158"/>
      <c r="P65" s="158"/>
    </row>
    <row r="66" spans="1:16" x14ac:dyDescent="0.2">
      <c r="A66" s="158" t="s">
        <v>32</v>
      </c>
      <c r="B66" s="158">
        <f>'将来負担比率（分子）の構造'!I$41</f>
        <v>21511</v>
      </c>
      <c r="C66" s="158"/>
      <c r="D66" s="158"/>
      <c r="E66" s="158">
        <f>'将来負担比率（分子）の構造'!J$41</f>
        <v>20636</v>
      </c>
      <c r="F66" s="158"/>
      <c r="G66" s="158"/>
      <c r="H66" s="158">
        <f>'将来負担比率（分子）の構造'!K$41</f>
        <v>19283</v>
      </c>
      <c r="I66" s="158"/>
      <c r="J66" s="158"/>
      <c r="K66" s="158">
        <f>'将来負担比率（分子）の構造'!L$41</f>
        <v>17986</v>
      </c>
      <c r="L66" s="158"/>
      <c r="M66" s="158"/>
      <c r="N66" s="158">
        <f>'将来負担比率（分子）の構造'!M$41</f>
        <v>16867</v>
      </c>
      <c r="O66" s="158"/>
      <c r="P66" s="158"/>
    </row>
    <row r="67" spans="1:16" x14ac:dyDescent="0.2">
      <c r="A67" s="158" t="s">
        <v>76</v>
      </c>
      <c r="B67" s="158" t="e">
        <f>NA()</f>
        <v>#N/A</v>
      </c>
      <c r="C67" s="158">
        <f>IF(ISNUMBER('将来負担比率（分子）の構造'!I$53), IF('将来負担比率（分子）の構造'!I$53 &lt; 0, 0, '将来負担比率（分子）の構造'!I$53), NA())</f>
        <v>1596</v>
      </c>
      <c r="D67" s="158" t="e">
        <f>NA()</f>
        <v>#N/A</v>
      </c>
      <c r="E67" s="158" t="e">
        <f>NA()</f>
        <v>#N/A</v>
      </c>
      <c r="F67" s="158">
        <f>IF(ISNUMBER('将来負担比率（分子）の構造'!J$53), IF('将来負担比率（分子）の構造'!J$53 &lt; 0, 0, '将来負担比率（分子）の構造'!J$53), NA())</f>
        <v>3813</v>
      </c>
      <c r="G67" s="158" t="e">
        <f>NA()</f>
        <v>#N/A</v>
      </c>
      <c r="H67" s="158" t="e">
        <f>NA()</f>
        <v>#N/A</v>
      </c>
      <c r="I67" s="158">
        <f>IF(ISNUMBER('将来負担比率（分子）の構造'!K$53), IF('将来負担比率（分子）の構造'!K$53 &lt; 0, 0, '将来負担比率（分子）の構造'!K$53), NA())</f>
        <v>3059</v>
      </c>
      <c r="J67" s="158" t="e">
        <f>NA()</f>
        <v>#N/A</v>
      </c>
      <c r="K67" s="158" t="e">
        <f>NA()</f>
        <v>#N/A</v>
      </c>
      <c r="L67" s="158">
        <f>IF(ISNUMBER('将来負担比率（分子）の構造'!L$53), IF('将来負担比率（分子）の構造'!L$53 &lt; 0, 0, '将来負担比率（分子）の構造'!L$53), NA())</f>
        <v>0</v>
      </c>
      <c r="M67" s="158" t="e">
        <f>NA()</f>
        <v>#N/A</v>
      </c>
      <c r="N67" s="158" t="e">
        <f>NA()</f>
        <v>#N/A</v>
      </c>
      <c r="O67" s="158">
        <f>IF(ISNUMBER('将来負担比率（分子）の構造'!M$53), IF('将来負担比率（分子）の構造'!M$53 &lt; 0, 0, '将来負担比率（分子）の構造'!M$53), NA())</f>
        <v>0</v>
      </c>
      <c r="P67" s="158" t="e">
        <f>NA()</f>
        <v>#N/A</v>
      </c>
    </row>
    <row r="70" spans="1:16" x14ac:dyDescent="0.2">
      <c r="A70" s="160" t="s">
        <v>77</v>
      </c>
      <c r="B70" s="160"/>
      <c r="C70" s="160"/>
      <c r="D70" s="160"/>
      <c r="E70" s="160"/>
      <c r="F70" s="160"/>
    </row>
    <row r="71" spans="1:16" x14ac:dyDescent="0.2">
      <c r="A71" s="161"/>
      <c r="B71" s="161" t="e">
        <f>#REF!</f>
        <v>#REF!</v>
      </c>
      <c r="C71" s="161" t="e">
        <f>#REF!</f>
        <v>#REF!</v>
      </c>
      <c r="D71" s="161" t="e">
        <f>#REF!</f>
        <v>#REF!</v>
      </c>
    </row>
    <row r="72" spans="1:16" x14ac:dyDescent="0.2">
      <c r="A72" s="161" t="s">
        <v>78</v>
      </c>
      <c r="B72" s="162" t="e">
        <f>#REF!</f>
        <v>#REF!</v>
      </c>
      <c r="C72" s="162" t="e">
        <f>#REF!</f>
        <v>#REF!</v>
      </c>
      <c r="D72" s="162" t="e">
        <f>#REF!</f>
        <v>#REF!</v>
      </c>
    </row>
    <row r="73" spans="1:16" x14ac:dyDescent="0.2">
      <c r="A73" s="161" t="s">
        <v>79</v>
      </c>
      <c r="B73" s="162" t="e">
        <f>#REF!</f>
        <v>#REF!</v>
      </c>
      <c r="C73" s="162" t="e">
        <f>#REF!</f>
        <v>#REF!</v>
      </c>
      <c r="D73" s="162" t="e">
        <f>#REF!</f>
        <v>#REF!</v>
      </c>
    </row>
    <row r="74" spans="1:16" x14ac:dyDescent="0.2">
      <c r="A74" s="161" t="s">
        <v>80</v>
      </c>
      <c r="B74" s="162" t="e">
        <f>#REF!</f>
        <v>#REF!</v>
      </c>
      <c r="C74" s="162" t="e">
        <f>#REF!</f>
        <v>#REF!</v>
      </c>
      <c r="D74" s="162" t="e">
        <f>#REF!</f>
        <v>#REF!</v>
      </c>
    </row>
  </sheetData>
  <sheetProtection algorithmName="SHA-512" hashValue="koW62+GUarkkMhOm8jIw2/XNknVQDdnGdX7KrPnpvk4AucYLM1AH9PM5yT/ELAUWziTDUYisP9Wk/nfYx1nsqQ==" saltValue="j8aiTGuqbt5aHaNVWbdR+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197" customWidth="1"/>
    <col min="2" max="2" width="2.33203125" style="197" customWidth="1"/>
    <col min="3" max="16" width="2.6640625" style="197" customWidth="1"/>
    <col min="17" max="17" width="2.33203125" style="197" customWidth="1"/>
    <col min="18" max="95" width="1.6640625" style="197" customWidth="1"/>
    <col min="96" max="133" width="1.6640625" style="209" customWidth="1"/>
    <col min="134" max="143" width="1.6640625" style="197" customWidth="1"/>
    <col min="144" max="16384" width="0" style="197" hidden="1"/>
  </cols>
  <sheetData>
    <row r="1" spans="2:143" ht="22.5" customHeight="1" thickBot="1" x14ac:dyDescent="0.25">
      <c r="B1" s="195"/>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602" t="s">
        <v>215</v>
      </c>
      <c r="DI1" s="603"/>
      <c r="DJ1" s="603"/>
      <c r="DK1" s="603"/>
      <c r="DL1" s="603"/>
      <c r="DM1" s="603"/>
      <c r="DN1" s="604"/>
      <c r="DO1" s="197"/>
      <c r="DP1" s="602" t="s">
        <v>216</v>
      </c>
      <c r="DQ1" s="603"/>
      <c r="DR1" s="603"/>
      <c r="DS1" s="603"/>
      <c r="DT1" s="603"/>
      <c r="DU1" s="603"/>
      <c r="DV1" s="603"/>
      <c r="DW1" s="603"/>
      <c r="DX1" s="603"/>
      <c r="DY1" s="603"/>
      <c r="DZ1" s="603"/>
      <c r="EA1" s="603"/>
      <c r="EB1" s="603"/>
      <c r="EC1" s="604"/>
      <c r="ED1" s="196"/>
      <c r="EE1" s="196"/>
      <c r="EF1" s="196"/>
      <c r="EG1" s="196"/>
      <c r="EH1" s="196"/>
      <c r="EI1" s="196"/>
      <c r="EJ1" s="196"/>
      <c r="EK1" s="196"/>
      <c r="EL1" s="196"/>
      <c r="EM1" s="196"/>
    </row>
    <row r="2" spans="2:143" ht="22.5" customHeight="1" x14ac:dyDescent="0.2">
      <c r="B2" s="198" t="s">
        <v>217</v>
      </c>
      <c r="R2" s="199"/>
      <c r="S2" s="199"/>
      <c r="T2" s="199"/>
      <c r="U2" s="199"/>
      <c r="V2" s="199"/>
      <c r="W2" s="199"/>
      <c r="X2" s="199"/>
      <c r="Y2" s="199"/>
      <c r="Z2" s="199"/>
      <c r="AA2" s="199"/>
      <c r="AB2" s="199"/>
      <c r="AC2" s="199"/>
      <c r="AE2" s="200"/>
      <c r="AF2" s="200"/>
      <c r="AG2" s="200"/>
      <c r="AH2" s="200"/>
      <c r="AI2" s="200"/>
      <c r="AJ2" s="199"/>
      <c r="AK2" s="199"/>
      <c r="AL2" s="199"/>
      <c r="AM2" s="199"/>
      <c r="AN2" s="199"/>
      <c r="AO2" s="199"/>
      <c r="AP2" s="199"/>
      <c r="CD2" s="196"/>
      <c r="CE2" s="196"/>
      <c r="CF2" s="196"/>
      <c r="CG2" s="196"/>
      <c r="CH2" s="196"/>
      <c r="CI2" s="196"/>
      <c r="CJ2" s="196"/>
      <c r="CK2" s="196"/>
      <c r="CL2" s="196"/>
      <c r="CM2" s="196"/>
      <c r="CN2" s="196"/>
      <c r="CO2" s="196"/>
      <c r="CP2" s="196"/>
      <c r="CQ2" s="196"/>
      <c r="CR2" s="196"/>
      <c r="CS2" s="196"/>
      <c r="CT2" s="196"/>
      <c r="CU2" s="196"/>
      <c r="CV2" s="196"/>
      <c r="CW2" s="196"/>
      <c r="CX2" s="196"/>
      <c r="CY2" s="196"/>
      <c r="CZ2" s="196"/>
      <c r="DA2" s="196"/>
      <c r="DB2" s="196"/>
      <c r="DC2" s="196"/>
      <c r="DD2" s="196"/>
      <c r="DE2" s="196"/>
      <c r="DF2" s="196"/>
      <c r="DG2" s="196"/>
      <c r="DH2" s="196"/>
      <c r="DI2" s="196"/>
      <c r="DJ2" s="196"/>
      <c r="DK2" s="196"/>
      <c r="DL2" s="196"/>
      <c r="DM2" s="196"/>
      <c r="DN2" s="196"/>
      <c r="DO2" s="196"/>
      <c r="DP2" s="196"/>
      <c r="DQ2" s="196"/>
      <c r="DR2" s="196"/>
      <c r="DS2" s="196"/>
      <c r="DT2" s="196"/>
      <c r="DU2" s="196"/>
      <c r="DV2" s="196"/>
      <c r="DW2" s="196"/>
      <c r="DX2" s="196"/>
      <c r="DY2" s="196"/>
      <c r="DZ2" s="196"/>
      <c r="EA2" s="196"/>
      <c r="EB2" s="196"/>
      <c r="EC2" s="196"/>
    </row>
    <row r="3" spans="2:143" ht="11.25" customHeight="1" x14ac:dyDescent="0.2">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228</v>
      </c>
      <c r="C5" s="610"/>
      <c r="D5" s="610"/>
      <c r="E5" s="610"/>
      <c r="F5" s="610"/>
      <c r="G5" s="610"/>
      <c r="H5" s="610"/>
      <c r="I5" s="610"/>
      <c r="J5" s="610"/>
      <c r="K5" s="610"/>
      <c r="L5" s="610"/>
      <c r="M5" s="610"/>
      <c r="N5" s="610"/>
      <c r="O5" s="610"/>
      <c r="P5" s="610"/>
      <c r="Q5" s="611"/>
      <c r="R5" s="612">
        <v>22907839</v>
      </c>
      <c r="S5" s="613"/>
      <c r="T5" s="613"/>
      <c r="U5" s="613"/>
      <c r="V5" s="613"/>
      <c r="W5" s="613"/>
      <c r="X5" s="613"/>
      <c r="Y5" s="614"/>
      <c r="Z5" s="615">
        <v>43.2</v>
      </c>
      <c r="AA5" s="615"/>
      <c r="AB5" s="615"/>
      <c r="AC5" s="615"/>
      <c r="AD5" s="616">
        <v>20937786</v>
      </c>
      <c r="AE5" s="616"/>
      <c r="AF5" s="616"/>
      <c r="AG5" s="616"/>
      <c r="AH5" s="616"/>
      <c r="AI5" s="616"/>
      <c r="AJ5" s="616"/>
      <c r="AK5" s="616"/>
      <c r="AL5" s="617">
        <v>83.7</v>
      </c>
      <c r="AM5" s="618"/>
      <c r="AN5" s="618"/>
      <c r="AO5" s="619"/>
      <c r="AP5" s="609" t="s">
        <v>229</v>
      </c>
      <c r="AQ5" s="610"/>
      <c r="AR5" s="610"/>
      <c r="AS5" s="610"/>
      <c r="AT5" s="610"/>
      <c r="AU5" s="610"/>
      <c r="AV5" s="610"/>
      <c r="AW5" s="610"/>
      <c r="AX5" s="610"/>
      <c r="AY5" s="610"/>
      <c r="AZ5" s="610"/>
      <c r="BA5" s="610"/>
      <c r="BB5" s="610"/>
      <c r="BC5" s="610"/>
      <c r="BD5" s="610"/>
      <c r="BE5" s="610"/>
      <c r="BF5" s="611"/>
      <c r="BG5" s="623">
        <v>20937786</v>
      </c>
      <c r="BH5" s="624"/>
      <c r="BI5" s="624"/>
      <c r="BJ5" s="624"/>
      <c r="BK5" s="624"/>
      <c r="BL5" s="624"/>
      <c r="BM5" s="624"/>
      <c r="BN5" s="625"/>
      <c r="BO5" s="626">
        <v>91.4</v>
      </c>
      <c r="BP5" s="626"/>
      <c r="BQ5" s="626"/>
      <c r="BR5" s="626"/>
      <c r="BS5" s="627">
        <v>54815</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2">
      <c r="B6" s="620" t="s">
        <v>233</v>
      </c>
      <c r="C6" s="621"/>
      <c r="D6" s="621"/>
      <c r="E6" s="621"/>
      <c r="F6" s="621"/>
      <c r="G6" s="621"/>
      <c r="H6" s="621"/>
      <c r="I6" s="621"/>
      <c r="J6" s="621"/>
      <c r="K6" s="621"/>
      <c r="L6" s="621"/>
      <c r="M6" s="621"/>
      <c r="N6" s="621"/>
      <c r="O6" s="621"/>
      <c r="P6" s="621"/>
      <c r="Q6" s="622"/>
      <c r="R6" s="623">
        <v>180979</v>
      </c>
      <c r="S6" s="624"/>
      <c r="T6" s="624"/>
      <c r="U6" s="624"/>
      <c r="V6" s="624"/>
      <c r="W6" s="624"/>
      <c r="X6" s="624"/>
      <c r="Y6" s="625"/>
      <c r="Z6" s="626">
        <v>0.3</v>
      </c>
      <c r="AA6" s="626"/>
      <c r="AB6" s="626"/>
      <c r="AC6" s="626"/>
      <c r="AD6" s="627">
        <v>180979</v>
      </c>
      <c r="AE6" s="627"/>
      <c r="AF6" s="627"/>
      <c r="AG6" s="627"/>
      <c r="AH6" s="627"/>
      <c r="AI6" s="627"/>
      <c r="AJ6" s="627"/>
      <c r="AK6" s="627"/>
      <c r="AL6" s="628">
        <v>0.7</v>
      </c>
      <c r="AM6" s="629"/>
      <c r="AN6" s="629"/>
      <c r="AO6" s="630"/>
      <c r="AP6" s="620" t="s">
        <v>234</v>
      </c>
      <c r="AQ6" s="621"/>
      <c r="AR6" s="621"/>
      <c r="AS6" s="621"/>
      <c r="AT6" s="621"/>
      <c r="AU6" s="621"/>
      <c r="AV6" s="621"/>
      <c r="AW6" s="621"/>
      <c r="AX6" s="621"/>
      <c r="AY6" s="621"/>
      <c r="AZ6" s="621"/>
      <c r="BA6" s="621"/>
      <c r="BB6" s="621"/>
      <c r="BC6" s="621"/>
      <c r="BD6" s="621"/>
      <c r="BE6" s="621"/>
      <c r="BF6" s="622"/>
      <c r="BG6" s="623">
        <v>20937786</v>
      </c>
      <c r="BH6" s="624"/>
      <c r="BI6" s="624"/>
      <c r="BJ6" s="624"/>
      <c r="BK6" s="624"/>
      <c r="BL6" s="624"/>
      <c r="BM6" s="624"/>
      <c r="BN6" s="625"/>
      <c r="BO6" s="626">
        <v>91.4</v>
      </c>
      <c r="BP6" s="626"/>
      <c r="BQ6" s="626"/>
      <c r="BR6" s="626"/>
      <c r="BS6" s="627">
        <v>54815</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354143</v>
      </c>
      <c r="CS6" s="624"/>
      <c r="CT6" s="624"/>
      <c r="CU6" s="624"/>
      <c r="CV6" s="624"/>
      <c r="CW6" s="624"/>
      <c r="CX6" s="624"/>
      <c r="CY6" s="625"/>
      <c r="CZ6" s="617">
        <v>0.7</v>
      </c>
      <c r="DA6" s="618"/>
      <c r="DB6" s="618"/>
      <c r="DC6" s="634"/>
      <c r="DD6" s="632" t="s">
        <v>129</v>
      </c>
      <c r="DE6" s="624"/>
      <c r="DF6" s="624"/>
      <c r="DG6" s="624"/>
      <c r="DH6" s="624"/>
      <c r="DI6" s="624"/>
      <c r="DJ6" s="624"/>
      <c r="DK6" s="624"/>
      <c r="DL6" s="624"/>
      <c r="DM6" s="624"/>
      <c r="DN6" s="624"/>
      <c r="DO6" s="624"/>
      <c r="DP6" s="625"/>
      <c r="DQ6" s="632">
        <v>353836</v>
      </c>
      <c r="DR6" s="624"/>
      <c r="DS6" s="624"/>
      <c r="DT6" s="624"/>
      <c r="DU6" s="624"/>
      <c r="DV6" s="624"/>
      <c r="DW6" s="624"/>
      <c r="DX6" s="624"/>
      <c r="DY6" s="624"/>
      <c r="DZ6" s="624"/>
      <c r="EA6" s="624"/>
      <c r="EB6" s="624"/>
      <c r="EC6" s="633"/>
    </row>
    <row r="7" spans="2:143" ht="11.25" customHeight="1" x14ac:dyDescent="0.2">
      <c r="B7" s="620" t="s">
        <v>236</v>
      </c>
      <c r="C7" s="621"/>
      <c r="D7" s="621"/>
      <c r="E7" s="621"/>
      <c r="F7" s="621"/>
      <c r="G7" s="621"/>
      <c r="H7" s="621"/>
      <c r="I7" s="621"/>
      <c r="J7" s="621"/>
      <c r="K7" s="621"/>
      <c r="L7" s="621"/>
      <c r="M7" s="621"/>
      <c r="N7" s="621"/>
      <c r="O7" s="621"/>
      <c r="P7" s="621"/>
      <c r="Q7" s="622"/>
      <c r="R7" s="623">
        <v>41210</v>
      </c>
      <c r="S7" s="624"/>
      <c r="T7" s="624"/>
      <c r="U7" s="624"/>
      <c r="V7" s="624"/>
      <c r="W7" s="624"/>
      <c r="X7" s="624"/>
      <c r="Y7" s="625"/>
      <c r="Z7" s="626">
        <v>0.1</v>
      </c>
      <c r="AA7" s="626"/>
      <c r="AB7" s="626"/>
      <c r="AC7" s="626"/>
      <c r="AD7" s="627">
        <v>41210</v>
      </c>
      <c r="AE7" s="627"/>
      <c r="AF7" s="627"/>
      <c r="AG7" s="627"/>
      <c r="AH7" s="627"/>
      <c r="AI7" s="627"/>
      <c r="AJ7" s="627"/>
      <c r="AK7" s="627"/>
      <c r="AL7" s="628">
        <v>0.2</v>
      </c>
      <c r="AM7" s="629"/>
      <c r="AN7" s="629"/>
      <c r="AO7" s="630"/>
      <c r="AP7" s="620" t="s">
        <v>237</v>
      </c>
      <c r="AQ7" s="621"/>
      <c r="AR7" s="621"/>
      <c r="AS7" s="621"/>
      <c r="AT7" s="621"/>
      <c r="AU7" s="621"/>
      <c r="AV7" s="621"/>
      <c r="AW7" s="621"/>
      <c r="AX7" s="621"/>
      <c r="AY7" s="621"/>
      <c r="AZ7" s="621"/>
      <c r="BA7" s="621"/>
      <c r="BB7" s="621"/>
      <c r="BC7" s="621"/>
      <c r="BD7" s="621"/>
      <c r="BE7" s="621"/>
      <c r="BF7" s="622"/>
      <c r="BG7" s="623">
        <v>12282451</v>
      </c>
      <c r="BH7" s="624"/>
      <c r="BI7" s="624"/>
      <c r="BJ7" s="624"/>
      <c r="BK7" s="624"/>
      <c r="BL7" s="624"/>
      <c r="BM7" s="624"/>
      <c r="BN7" s="625"/>
      <c r="BO7" s="626">
        <v>53.6</v>
      </c>
      <c r="BP7" s="626"/>
      <c r="BQ7" s="626"/>
      <c r="BR7" s="626"/>
      <c r="BS7" s="627">
        <v>54815</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5371697</v>
      </c>
      <c r="CS7" s="624"/>
      <c r="CT7" s="624"/>
      <c r="CU7" s="624"/>
      <c r="CV7" s="624"/>
      <c r="CW7" s="624"/>
      <c r="CX7" s="624"/>
      <c r="CY7" s="625"/>
      <c r="CZ7" s="626">
        <v>10.6</v>
      </c>
      <c r="DA7" s="626"/>
      <c r="DB7" s="626"/>
      <c r="DC7" s="626"/>
      <c r="DD7" s="632">
        <v>3260</v>
      </c>
      <c r="DE7" s="624"/>
      <c r="DF7" s="624"/>
      <c r="DG7" s="624"/>
      <c r="DH7" s="624"/>
      <c r="DI7" s="624"/>
      <c r="DJ7" s="624"/>
      <c r="DK7" s="624"/>
      <c r="DL7" s="624"/>
      <c r="DM7" s="624"/>
      <c r="DN7" s="624"/>
      <c r="DO7" s="624"/>
      <c r="DP7" s="625"/>
      <c r="DQ7" s="632">
        <v>4863510</v>
      </c>
      <c r="DR7" s="624"/>
      <c r="DS7" s="624"/>
      <c r="DT7" s="624"/>
      <c r="DU7" s="624"/>
      <c r="DV7" s="624"/>
      <c r="DW7" s="624"/>
      <c r="DX7" s="624"/>
      <c r="DY7" s="624"/>
      <c r="DZ7" s="624"/>
      <c r="EA7" s="624"/>
      <c r="EB7" s="624"/>
      <c r="EC7" s="633"/>
    </row>
    <row r="8" spans="2:143" ht="11.25" customHeight="1" x14ac:dyDescent="0.2">
      <c r="B8" s="620" t="s">
        <v>239</v>
      </c>
      <c r="C8" s="621"/>
      <c r="D8" s="621"/>
      <c r="E8" s="621"/>
      <c r="F8" s="621"/>
      <c r="G8" s="621"/>
      <c r="H8" s="621"/>
      <c r="I8" s="621"/>
      <c r="J8" s="621"/>
      <c r="K8" s="621"/>
      <c r="L8" s="621"/>
      <c r="M8" s="621"/>
      <c r="N8" s="621"/>
      <c r="O8" s="621"/>
      <c r="P8" s="621"/>
      <c r="Q8" s="622"/>
      <c r="R8" s="623">
        <v>219326</v>
      </c>
      <c r="S8" s="624"/>
      <c r="T8" s="624"/>
      <c r="U8" s="624"/>
      <c r="V8" s="624"/>
      <c r="W8" s="624"/>
      <c r="X8" s="624"/>
      <c r="Y8" s="625"/>
      <c r="Z8" s="626">
        <v>0.4</v>
      </c>
      <c r="AA8" s="626"/>
      <c r="AB8" s="626"/>
      <c r="AC8" s="626"/>
      <c r="AD8" s="627">
        <v>219326</v>
      </c>
      <c r="AE8" s="627"/>
      <c r="AF8" s="627"/>
      <c r="AG8" s="627"/>
      <c r="AH8" s="627"/>
      <c r="AI8" s="627"/>
      <c r="AJ8" s="627"/>
      <c r="AK8" s="627"/>
      <c r="AL8" s="628">
        <v>0.9</v>
      </c>
      <c r="AM8" s="629"/>
      <c r="AN8" s="629"/>
      <c r="AO8" s="630"/>
      <c r="AP8" s="620" t="s">
        <v>240</v>
      </c>
      <c r="AQ8" s="621"/>
      <c r="AR8" s="621"/>
      <c r="AS8" s="621"/>
      <c r="AT8" s="621"/>
      <c r="AU8" s="621"/>
      <c r="AV8" s="621"/>
      <c r="AW8" s="621"/>
      <c r="AX8" s="621"/>
      <c r="AY8" s="621"/>
      <c r="AZ8" s="621"/>
      <c r="BA8" s="621"/>
      <c r="BB8" s="621"/>
      <c r="BC8" s="621"/>
      <c r="BD8" s="621"/>
      <c r="BE8" s="621"/>
      <c r="BF8" s="622"/>
      <c r="BG8" s="623">
        <v>240183</v>
      </c>
      <c r="BH8" s="624"/>
      <c r="BI8" s="624"/>
      <c r="BJ8" s="624"/>
      <c r="BK8" s="624"/>
      <c r="BL8" s="624"/>
      <c r="BM8" s="624"/>
      <c r="BN8" s="625"/>
      <c r="BO8" s="626">
        <v>1</v>
      </c>
      <c r="BP8" s="626"/>
      <c r="BQ8" s="626"/>
      <c r="BR8" s="626"/>
      <c r="BS8" s="627" t="s">
        <v>241</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26386143</v>
      </c>
      <c r="CS8" s="624"/>
      <c r="CT8" s="624"/>
      <c r="CU8" s="624"/>
      <c r="CV8" s="624"/>
      <c r="CW8" s="624"/>
      <c r="CX8" s="624"/>
      <c r="CY8" s="625"/>
      <c r="CZ8" s="626">
        <v>52.3</v>
      </c>
      <c r="DA8" s="626"/>
      <c r="DB8" s="626"/>
      <c r="DC8" s="626"/>
      <c r="DD8" s="632">
        <v>316539</v>
      </c>
      <c r="DE8" s="624"/>
      <c r="DF8" s="624"/>
      <c r="DG8" s="624"/>
      <c r="DH8" s="624"/>
      <c r="DI8" s="624"/>
      <c r="DJ8" s="624"/>
      <c r="DK8" s="624"/>
      <c r="DL8" s="624"/>
      <c r="DM8" s="624"/>
      <c r="DN8" s="624"/>
      <c r="DO8" s="624"/>
      <c r="DP8" s="625"/>
      <c r="DQ8" s="632">
        <v>11485357</v>
      </c>
      <c r="DR8" s="624"/>
      <c r="DS8" s="624"/>
      <c r="DT8" s="624"/>
      <c r="DU8" s="624"/>
      <c r="DV8" s="624"/>
      <c r="DW8" s="624"/>
      <c r="DX8" s="624"/>
      <c r="DY8" s="624"/>
      <c r="DZ8" s="624"/>
      <c r="EA8" s="624"/>
      <c r="EB8" s="624"/>
      <c r="EC8" s="633"/>
    </row>
    <row r="9" spans="2:143" ht="11.25" customHeight="1" x14ac:dyDescent="0.2">
      <c r="B9" s="620" t="s">
        <v>243</v>
      </c>
      <c r="C9" s="621"/>
      <c r="D9" s="621"/>
      <c r="E9" s="621"/>
      <c r="F9" s="621"/>
      <c r="G9" s="621"/>
      <c r="H9" s="621"/>
      <c r="I9" s="621"/>
      <c r="J9" s="621"/>
      <c r="K9" s="621"/>
      <c r="L9" s="621"/>
      <c r="M9" s="621"/>
      <c r="N9" s="621"/>
      <c r="O9" s="621"/>
      <c r="P9" s="621"/>
      <c r="Q9" s="622"/>
      <c r="R9" s="623">
        <v>168423</v>
      </c>
      <c r="S9" s="624"/>
      <c r="T9" s="624"/>
      <c r="U9" s="624"/>
      <c r="V9" s="624"/>
      <c r="W9" s="624"/>
      <c r="X9" s="624"/>
      <c r="Y9" s="625"/>
      <c r="Z9" s="626">
        <v>0.3</v>
      </c>
      <c r="AA9" s="626"/>
      <c r="AB9" s="626"/>
      <c r="AC9" s="626"/>
      <c r="AD9" s="627">
        <v>168423</v>
      </c>
      <c r="AE9" s="627"/>
      <c r="AF9" s="627"/>
      <c r="AG9" s="627"/>
      <c r="AH9" s="627"/>
      <c r="AI9" s="627"/>
      <c r="AJ9" s="627"/>
      <c r="AK9" s="627"/>
      <c r="AL9" s="628">
        <v>0.7</v>
      </c>
      <c r="AM9" s="629"/>
      <c r="AN9" s="629"/>
      <c r="AO9" s="630"/>
      <c r="AP9" s="620" t="s">
        <v>244</v>
      </c>
      <c r="AQ9" s="621"/>
      <c r="AR9" s="621"/>
      <c r="AS9" s="621"/>
      <c r="AT9" s="621"/>
      <c r="AU9" s="621"/>
      <c r="AV9" s="621"/>
      <c r="AW9" s="621"/>
      <c r="AX9" s="621"/>
      <c r="AY9" s="621"/>
      <c r="AZ9" s="621"/>
      <c r="BA9" s="621"/>
      <c r="BB9" s="621"/>
      <c r="BC9" s="621"/>
      <c r="BD9" s="621"/>
      <c r="BE9" s="621"/>
      <c r="BF9" s="622"/>
      <c r="BG9" s="623">
        <v>11428824</v>
      </c>
      <c r="BH9" s="624"/>
      <c r="BI9" s="624"/>
      <c r="BJ9" s="624"/>
      <c r="BK9" s="624"/>
      <c r="BL9" s="624"/>
      <c r="BM9" s="624"/>
      <c r="BN9" s="625"/>
      <c r="BO9" s="626">
        <v>49.9</v>
      </c>
      <c r="BP9" s="626"/>
      <c r="BQ9" s="626"/>
      <c r="BR9" s="626"/>
      <c r="BS9" s="627" t="s">
        <v>129</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6543851</v>
      </c>
      <c r="CS9" s="624"/>
      <c r="CT9" s="624"/>
      <c r="CU9" s="624"/>
      <c r="CV9" s="624"/>
      <c r="CW9" s="624"/>
      <c r="CX9" s="624"/>
      <c r="CY9" s="625"/>
      <c r="CZ9" s="626">
        <v>13</v>
      </c>
      <c r="DA9" s="626"/>
      <c r="DB9" s="626"/>
      <c r="DC9" s="626"/>
      <c r="DD9" s="632">
        <v>971529</v>
      </c>
      <c r="DE9" s="624"/>
      <c r="DF9" s="624"/>
      <c r="DG9" s="624"/>
      <c r="DH9" s="624"/>
      <c r="DI9" s="624"/>
      <c r="DJ9" s="624"/>
      <c r="DK9" s="624"/>
      <c r="DL9" s="624"/>
      <c r="DM9" s="624"/>
      <c r="DN9" s="624"/>
      <c r="DO9" s="624"/>
      <c r="DP9" s="625"/>
      <c r="DQ9" s="632">
        <v>2934309</v>
      </c>
      <c r="DR9" s="624"/>
      <c r="DS9" s="624"/>
      <c r="DT9" s="624"/>
      <c r="DU9" s="624"/>
      <c r="DV9" s="624"/>
      <c r="DW9" s="624"/>
      <c r="DX9" s="624"/>
      <c r="DY9" s="624"/>
      <c r="DZ9" s="624"/>
      <c r="EA9" s="624"/>
      <c r="EB9" s="624"/>
      <c r="EC9" s="633"/>
    </row>
    <row r="10" spans="2:143" ht="11.25" customHeight="1" x14ac:dyDescent="0.2">
      <c r="B10" s="620" t="s">
        <v>246</v>
      </c>
      <c r="C10" s="621"/>
      <c r="D10" s="621"/>
      <c r="E10" s="621"/>
      <c r="F10" s="621"/>
      <c r="G10" s="621"/>
      <c r="H10" s="621"/>
      <c r="I10" s="621"/>
      <c r="J10" s="621"/>
      <c r="K10" s="621"/>
      <c r="L10" s="621"/>
      <c r="M10" s="621"/>
      <c r="N10" s="621"/>
      <c r="O10" s="621"/>
      <c r="P10" s="621"/>
      <c r="Q10" s="622"/>
      <c r="R10" s="623" t="s">
        <v>241</v>
      </c>
      <c r="S10" s="624"/>
      <c r="T10" s="624"/>
      <c r="U10" s="624"/>
      <c r="V10" s="624"/>
      <c r="W10" s="624"/>
      <c r="X10" s="624"/>
      <c r="Y10" s="625"/>
      <c r="Z10" s="626" t="s">
        <v>241</v>
      </c>
      <c r="AA10" s="626"/>
      <c r="AB10" s="626"/>
      <c r="AC10" s="626"/>
      <c r="AD10" s="627" t="s">
        <v>241</v>
      </c>
      <c r="AE10" s="627"/>
      <c r="AF10" s="627"/>
      <c r="AG10" s="627"/>
      <c r="AH10" s="627"/>
      <c r="AI10" s="627"/>
      <c r="AJ10" s="627"/>
      <c r="AK10" s="627"/>
      <c r="AL10" s="628" t="s">
        <v>129</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257225</v>
      </c>
      <c r="BH10" s="624"/>
      <c r="BI10" s="624"/>
      <c r="BJ10" s="624"/>
      <c r="BK10" s="624"/>
      <c r="BL10" s="624"/>
      <c r="BM10" s="624"/>
      <c r="BN10" s="625"/>
      <c r="BO10" s="626">
        <v>1.1000000000000001</v>
      </c>
      <c r="BP10" s="626"/>
      <c r="BQ10" s="626"/>
      <c r="BR10" s="626"/>
      <c r="BS10" s="627" t="s">
        <v>129</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291747</v>
      </c>
      <c r="CS10" s="624"/>
      <c r="CT10" s="624"/>
      <c r="CU10" s="624"/>
      <c r="CV10" s="624"/>
      <c r="CW10" s="624"/>
      <c r="CX10" s="624"/>
      <c r="CY10" s="625"/>
      <c r="CZ10" s="626">
        <v>0.6</v>
      </c>
      <c r="DA10" s="626"/>
      <c r="DB10" s="626"/>
      <c r="DC10" s="626"/>
      <c r="DD10" s="632" t="s">
        <v>129</v>
      </c>
      <c r="DE10" s="624"/>
      <c r="DF10" s="624"/>
      <c r="DG10" s="624"/>
      <c r="DH10" s="624"/>
      <c r="DI10" s="624"/>
      <c r="DJ10" s="624"/>
      <c r="DK10" s="624"/>
      <c r="DL10" s="624"/>
      <c r="DM10" s="624"/>
      <c r="DN10" s="624"/>
      <c r="DO10" s="624"/>
      <c r="DP10" s="625"/>
      <c r="DQ10" s="632">
        <v>220217</v>
      </c>
      <c r="DR10" s="624"/>
      <c r="DS10" s="624"/>
      <c r="DT10" s="624"/>
      <c r="DU10" s="624"/>
      <c r="DV10" s="624"/>
      <c r="DW10" s="624"/>
      <c r="DX10" s="624"/>
      <c r="DY10" s="624"/>
      <c r="DZ10" s="624"/>
      <c r="EA10" s="624"/>
      <c r="EB10" s="624"/>
      <c r="EC10" s="633"/>
    </row>
    <row r="11" spans="2:143" ht="11.25" customHeight="1" x14ac:dyDescent="0.2">
      <c r="B11" s="620" t="s">
        <v>249</v>
      </c>
      <c r="C11" s="621"/>
      <c r="D11" s="621"/>
      <c r="E11" s="621"/>
      <c r="F11" s="621"/>
      <c r="G11" s="621"/>
      <c r="H11" s="621"/>
      <c r="I11" s="621"/>
      <c r="J11" s="621"/>
      <c r="K11" s="621"/>
      <c r="L11" s="621"/>
      <c r="M11" s="621"/>
      <c r="N11" s="621"/>
      <c r="O11" s="621"/>
      <c r="P11" s="621"/>
      <c r="Q11" s="622"/>
      <c r="R11" s="623">
        <v>2868797</v>
      </c>
      <c r="S11" s="624"/>
      <c r="T11" s="624"/>
      <c r="U11" s="624"/>
      <c r="V11" s="624"/>
      <c r="W11" s="624"/>
      <c r="X11" s="624"/>
      <c r="Y11" s="625"/>
      <c r="Z11" s="628">
        <v>5.4</v>
      </c>
      <c r="AA11" s="629"/>
      <c r="AB11" s="629"/>
      <c r="AC11" s="635"/>
      <c r="AD11" s="632">
        <v>2868797</v>
      </c>
      <c r="AE11" s="624"/>
      <c r="AF11" s="624"/>
      <c r="AG11" s="624"/>
      <c r="AH11" s="624"/>
      <c r="AI11" s="624"/>
      <c r="AJ11" s="624"/>
      <c r="AK11" s="625"/>
      <c r="AL11" s="628">
        <v>11.5</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356219</v>
      </c>
      <c r="BH11" s="624"/>
      <c r="BI11" s="624"/>
      <c r="BJ11" s="624"/>
      <c r="BK11" s="624"/>
      <c r="BL11" s="624"/>
      <c r="BM11" s="624"/>
      <c r="BN11" s="625"/>
      <c r="BO11" s="626">
        <v>1.6</v>
      </c>
      <c r="BP11" s="626"/>
      <c r="BQ11" s="626"/>
      <c r="BR11" s="626"/>
      <c r="BS11" s="627">
        <v>54815</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20940</v>
      </c>
      <c r="CS11" s="624"/>
      <c r="CT11" s="624"/>
      <c r="CU11" s="624"/>
      <c r="CV11" s="624"/>
      <c r="CW11" s="624"/>
      <c r="CX11" s="624"/>
      <c r="CY11" s="625"/>
      <c r="CZ11" s="626">
        <v>0</v>
      </c>
      <c r="DA11" s="626"/>
      <c r="DB11" s="626"/>
      <c r="DC11" s="626"/>
      <c r="DD11" s="632" t="s">
        <v>241</v>
      </c>
      <c r="DE11" s="624"/>
      <c r="DF11" s="624"/>
      <c r="DG11" s="624"/>
      <c r="DH11" s="624"/>
      <c r="DI11" s="624"/>
      <c r="DJ11" s="624"/>
      <c r="DK11" s="624"/>
      <c r="DL11" s="624"/>
      <c r="DM11" s="624"/>
      <c r="DN11" s="624"/>
      <c r="DO11" s="624"/>
      <c r="DP11" s="625"/>
      <c r="DQ11" s="632">
        <v>18325</v>
      </c>
      <c r="DR11" s="624"/>
      <c r="DS11" s="624"/>
      <c r="DT11" s="624"/>
      <c r="DU11" s="624"/>
      <c r="DV11" s="624"/>
      <c r="DW11" s="624"/>
      <c r="DX11" s="624"/>
      <c r="DY11" s="624"/>
      <c r="DZ11" s="624"/>
      <c r="EA11" s="624"/>
      <c r="EB11" s="624"/>
      <c r="EC11" s="633"/>
    </row>
    <row r="12" spans="2:143" ht="11.25" customHeight="1" x14ac:dyDescent="0.2">
      <c r="B12" s="620" t="s">
        <v>252</v>
      </c>
      <c r="C12" s="621"/>
      <c r="D12" s="621"/>
      <c r="E12" s="621"/>
      <c r="F12" s="621"/>
      <c r="G12" s="621"/>
      <c r="H12" s="621"/>
      <c r="I12" s="621"/>
      <c r="J12" s="621"/>
      <c r="K12" s="621"/>
      <c r="L12" s="621"/>
      <c r="M12" s="621"/>
      <c r="N12" s="621"/>
      <c r="O12" s="621"/>
      <c r="P12" s="621"/>
      <c r="Q12" s="622"/>
      <c r="R12" s="623" t="s">
        <v>129</v>
      </c>
      <c r="S12" s="624"/>
      <c r="T12" s="624"/>
      <c r="U12" s="624"/>
      <c r="V12" s="624"/>
      <c r="W12" s="624"/>
      <c r="X12" s="624"/>
      <c r="Y12" s="625"/>
      <c r="Z12" s="626" t="s">
        <v>241</v>
      </c>
      <c r="AA12" s="626"/>
      <c r="AB12" s="626"/>
      <c r="AC12" s="626"/>
      <c r="AD12" s="627" t="s">
        <v>129</v>
      </c>
      <c r="AE12" s="627"/>
      <c r="AF12" s="627"/>
      <c r="AG12" s="627"/>
      <c r="AH12" s="627"/>
      <c r="AI12" s="627"/>
      <c r="AJ12" s="627"/>
      <c r="AK12" s="627"/>
      <c r="AL12" s="628" t="s">
        <v>241</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8040198</v>
      </c>
      <c r="BH12" s="624"/>
      <c r="BI12" s="624"/>
      <c r="BJ12" s="624"/>
      <c r="BK12" s="624"/>
      <c r="BL12" s="624"/>
      <c r="BM12" s="624"/>
      <c r="BN12" s="625"/>
      <c r="BO12" s="626">
        <v>35.1</v>
      </c>
      <c r="BP12" s="626"/>
      <c r="BQ12" s="626"/>
      <c r="BR12" s="626"/>
      <c r="BS12" s="627" t="s">
        <v>129</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792397</v>
      </c>
      <c r="CS12" s="624"/>
      <c r="CT12" s="624"/>
      <c r="CU12" s="624"/>
      <c r="CV12" s="624"/>
      <c r="CW12" s="624"/>
      <c r="CX12" s="624"/>
      <c r="CY12" s="625"/>
      <c r="CZ12" s="626">
        <v>1.6</v>
      </c>
      <c r="DA12" s="626"/>
      <c r="DB12" s="626"/>
      <c r="DC12" s="626"/>
      <c r="DD12" s="632">
        <v>500</v>
      </c>
      <c r="DE12" s="624"/>
      <c r="DF12" s="624"/>
      <c r="DG12" s="624"/>
      <c r="DH12" s="624"/>
      <c r="DI12" s="624"/>
      <c r="DJ12" s="624"/>
      <c r="DK12" s="624"/>
      <c r="DL12" s="624"/>
      <c r="DM12" s="624"/>
      <c r="DN12" s="624"/>
      <c r="DO12" s="624"/>
      <c r="DP12" s="625"/>
      <c r="DQ12" s="632">
        <v>712410</v>
      </c>
      <c r="DR12" s="624"/>
      <c r="DS12" s="624"/>
      <c r="DT12" s="624"/>
      <c r="DU12" s="624"/>
      <c r="DV12" s="624"/>
      <c r="DW12" s="624"/>
      <c r="DX12" s="624"/>
      <c r="DY12" s="624"/>
      <c r="DZ12" s="624"/>
      <c r="EA12" s="624"/>
      <c r="EB12" s="624"/>
      <c r="EC12" s="633"/>
    </row>
    <row r="13" spans="2:143" ht="11.25" customHeight="1" x14ac:dyDescent="0.2">
      <c r="B13" s="620" t="s">
        <v>255</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241</v>
      </c>
      <c r="AA13" s="626"/>
      <c r="AB13" s="626"/>
      <c r="AC13" s="626"/>
      <c r="AD13" s="627" t="s">
        <v>129</v>
      </c>
      <c r="AE13" s="627"/>
      <c r="AF13" s="627"/>
      <c r="AG13" s="627"/>
      <c r="AH13" s="627"/>
      <c r="AI13" s="627"/>
      <c r="AJ13" s="627"/>
      <c r="AK13" s="627"/>
      <c r="AL13" s="628" t="s">
        <v>241</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7894073</v>
      </c>
      <c r="BH13" s="624"/>
      <c r="BI13" s="624"/>
      <c r="BJ13" s="624"/>
      <c r="BK13" s="624"/>
      <c r="BL13" s="624"/>
      <c r="BM13" s="624"/>
      <c r="BN13" s="625"/>
      <c r="BO13" s="626">
        <v>34.5</v>
      </c>
      <c r="BP13" s="626"/>
      <c r="BQ13" s="626"/>
      <c r="BR13" s="626"/>
      <c r="BS13" s="627" t="s">
        <v>129</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2937517</v>
      </c>
      <c r="CS13" s="624"/>
      <c r="CT13" s="624"/>
      <c r="CU13" s="624"/>
      <c r="CV13" s="624"/>
      <c r="CW13" s="624"/>
      <c r="CX13" s="624"/>
      <c r="CY13" s="625"/>
      <c r="CZ13" s="626">
        <v>5.8</v>
      </c>
      <c r="DA13" s="626"/>
      <c r="DB13" s="626"/>
      <c r="DC13" s="626"/>
      <c r="DD13" s="632">
        <v>1358988</v>
      </c>
      <c r="DE13" s="624"/>
      <c r="DF13" s="624"/>
      <c r="DG13" s="624"/>
      <c r="DH13" s="624"/>
      <c r="DI13" s="624"/>
      <c r="DJ13" s="624"/>
      <c r="DK13" s="624"/>
      <c r="DL13" s="624"/>
      <c r="DM13" s="624"/>
      <c r="DN13" s="624"/>
      <c r="DO13" s="624"/>
      <c r="DP13" s="625"/>
      <c r="DQ13" s="632">
        <v>2082155</v>
      </c>
      <c r="DR13" s="624"/>
      <c r="DS13" s="624"/>
      <c r="DT13" s="624"/>
      <c r="DU13" s="624"/>
      <c r="DV13" s="624"/>
      <c r="DW13" s="624"/>
      <c r="DX13" s="624"/>
      <c r="DY13" s="624"/>
      <c r="DZ13" s="624"/>
      <c r="EA13" s="624"/>
      <c r="EB13" s="624"/>
      <c r="EC13" s="633"/>
    </row>
    <row r="14" spans="2:143" ht="11.25" customHeight="1" x14ac:dyDescent="0.2">
      <c r="B14" s="620" t="s">
        <v>258</v>
      </c>
      <c r="C14" s="621"/>
      <c r="D14" s="621"/>
      <c r="E14" s="621"/>
      <c r="F14" s="621"/>
      <c r="G14" s="621"/>
      <c r="H14" s="621"/>
      <c r="I14" s="621"/>
      <c r="J14" s="621"/>
      <c r="K14" s="621"/>
      <c r="L14" s="621"/>
      <c r="M14" s="621"/>
      <c r="N14" s="621"/>
      <c r="O14" s="621"/>
      <c r="P14" s="621"/>
      <c r="Q14" s="622"/>
      <c r="R14" s="623">
        <v>8</v>
      </c>
      <c r="S14" s="624"/>
      <c r="T14" s="624"/>
      <c r="U14" s="624"/>
      <c r="V14" s="624"/>
      <c r="W14" s="624"/>
      <c r="X14" s="624"/>
      <c r="Y14" s="625"/>
      <c r="Z14" s="626">
        <v>0</v>
      </c>
      <c r="AA14" s="626"/>
      <c r="AB14" s="626"/>
      <c r="AC14" s="626"/>
      <c r="AD14" s="627">
        <v>8</v>
      </c>
      <c r="AE14" s="627"/>
      <c r="AF14" s="627"/>
      <c r="AG14" s="627"/>
      <c r="AH14" s="627"/>
      <c r="AI14" s="627"/>
      <c r="AJ14" s="627"/>
      <c r="AK14" s="627"/>
      <c r="AL14" s="628">
        <v>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72803</v>
      </c>
      <c r="BH14" s="624"/>
      <c r="BI14" s="624"/>
      <c r="BJ14" s="624"/>
      <c r="BK14" s="624"/>
      <c r="BL14" s="624"/>
      <c r="BM14" s="624"/>
      <c r="BN14" s="625"/>
      <c r="BO14" s="626">
        <v>0.3</v>
      </c>
      <c r="BP14" s="626"/>
      <c r="BQ14" s="626"/>
      <c r="BR14" s="626"/>
      <c r="BS14" s="627" t="s">
        <v>129</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1568304</v>
      </c>
      <c r="CS14" s="624"/>
      <c r="CT14" s="624"/>
      <c r="CU14" s="624"/>
      <c r="CV14" s="624"/>
      <c r="CW14" s="624"/>
      <c r="CX14" s="624"/>
      <c r="CY14" s="625"/>
      <c r="CZ14" s="626">
        <v>3.1</v>
      </c>
      <c r="DA14" s="626"/>
      <c r="DB14" s="626"/>
      <c r="DC14" s="626"/>
      <c r="DD14" s="632" t="s">
        <v>129</v>
      </c>
      <c r="DE14" s="624"/>
      <c r="DF14" s="624"/>
      <c r="DG14" s="624"/>
      <c r="DH14" s="624"/>
      <c r="DI14" s="624"/>
      <c r="DJ14" s="624"/>
      <c r="DK14" s="624"/>
      <c r="DL14" s="624"/>
      <c r="DM14" s="624"/>
      <c r="DN14" s="624"/>
      <c r="DO14" s="624"/>
      <c r="DP14" s="625"/>
      <c r="DQ14" s="632">
        <v>1403413</v>
      </c>
      <c r="DR14" s="624"/>
      <c r="DS14" s="624"/>
      <c r="DT14" s="624"/>
      <c r="DU14" s="624"/>
      <c r="DV14" s="624"/>
      <c r="DW14" s="624"/>
      <c r="DX14" s="624"/>
      <c r="DY14" s="624"/>
      <c r="DZ14" s="624"/>
      <c r="EA14" s="624"/>
      <c r="EB14" s="624"/>
      <c r="EC14" s="633"/>
    </row>
    <row r="15" spans="2:143" ht="11.25" customHeight="1" x14ac:dyDescent="0.2">
      <c r="B15" s="620" t="s">
        <v>261</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129</v>
      </c>
      <c r="AA15" s="626"/>
      <c r="AB15" s="626"/>
      <c r="AC15" s="626"/>
      <c r="AD15" s="627" t="s">
        <v>129</v>
      </c>
      <c r="AE15" s="627"/>
      <c r="AF15" s="627"/>
      <c r="AG15" s="627"/>
      <c r="AH15" s="627"/>
      <c r="AI15" s="627"/>
      <c r="AJ15" s="627"/>
      <c r="AK15" s="627"/>
      <c r="AL15" s="628" t="s">
        <v>241</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542334</v>
      </c>
      <c r="BH15" s="624"/>
      <c r="BI15" s="624"/>
      <c r="BJ15" s="624"/>
      <c r="BK15" s="624"/>
      <c r="BL15" s="624"/>
      <c r="BM15" s="624"/>
      <c r="BN15" s="625"/>
      <c r="BO15" s="626">
        <v>2.4</v>
      </c>
      <c r="BP15" s="626"/>
      <c r="BQ15" s="626"/>
      <c r="BR15" s="626"/>
      <c r="BS15" s="627" t="s">
        <v>129</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3987496</v>
      </c>
      <c r="CS15" s="624"/>
      <c r="CT15" s="624"/>
      <c r="CU15" s="624"/>
      <c r="CV15" s="624"/>
      <c r="CW15" s="624"/>
      <c r="CX15" s="624"/>
      <c r="CY15" s="625"/>
      <c r="CZ15" s="626">
        <v>7.9</v>
      </c>
      <c r="DA15" s="626"/>
      <c r="DB15" s="626"/>
      <c r="DC15" s="626"/>
      <c r="DD15" s="632">
        <v>331032</v>
      </c>
      <c r="DE15" s="624"/>
      <c r="DF15" s="624"/>
      <c r="DG15" s="624"/>
      <c r="DH15" s="624"/>
      <c r="DI15" s="624"/>
      <c r="DJ15" s="624"/>
      <c r="DK15" s="624"/>
      <c r="DL15" s="624"/>
      <c r="DM15" s="624"/>
      <c r="DN15" s="624"/>
      <c r="DO15" s="624"/>
      <c r="DP15" s="625"/>
      <c r="DQ15" s="632">
        <v>3410213</v>
      </c>
      <c r="DR15" s="624"/>
      <c r="DS15" s="624"/>
      <c r="DT15" s="624"/>
      <c r="DU15" s="624"/>
      <c r="DV15" s="624"/>
      <c r="DW15" s="624"/>
      <c r="DX15" s="624"/>
      <c r="DY15" s="624"/>
      <c r="DZ15" s="624"/>
      <c r="EA15" s="624"/>
      <c r="EB15" s="624"/>
      <c r="EC15" s="633"/>
    </row>
    <row r="16" spans="2:143" ht="11.25" customHeight="1" x14ac:dyDescent="0.2">
      <c r="B16" s="620" t="s">
        <v>264</v>
      </c>
      <c r="C16" s="621"/>
      <c r="D16" s="621"/>
      <c r="E16" s="621"/>
      <c r="F16" s="621"/>
      <c r="G16" s="621"/>
      <c r="H16" s="621"/>
      <c r="I16" s="621"/>
      <c r="J16" s="621"/>
      <c r="K16" s="621"/>
      <c r="L16" s="621"/>
      <c r="M16" s="621"/>
      <c r="N16" s="621"/>
      <c r="O16" s="621"/>
      <c r="P16" s="621"/>
      <c r="Q16" s="622"/>
      <c r="R16" s="623">
        <v>45569</v>
      </c>
      <c r="S16" s="624"/>
      <c r="T16" s="624"/>
      <c r="U16" s="624"/>
      <c r="V16" s="624"/>
      <c r="W16" s="624"/>
      <c r="X16" s="624"/>
      <c r="Y16" s="625"/>
      <c r="Z16" s="626">
        <v>0.1</v>
      </c>
      <c r="AA16" s="626"/>
      <c r="AB16" s="626"/>
      <c r="AC16" s="626"/>
      <c r="AD16" s="627">
        <v>45569</v>
      </c>
      <c r="AE16" s="627"/>
      <c r="AF16" s="627"/>
      <c r="AG16" s="627"/>
      <c r="AH16" s="627"/>
      <c r="AI16" s="627"/>
      <c r="AJ16" s="627"/>
      <c r="AK16" s="627"/>
      <c r="AL16" s="628">
        <v>0.2</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129</v>
      </c>
      <c r="BP16" s="626"/>
      <c r="BQ16" s="626"/>
      <c r="BR16" s="626"/>
      <c r="BS16" s="627" t="s">
        <v>241</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t="s">
        <v>129</v>
      </c>
      <c r="CS16" s="624"/>
      <c r="CT16" s="624"/>
      <c r="CU16" s="624"/>
      <c r="CV16" s="624"/>
      <c r="CW16" s="624"/>
      <c r="CX16" s="624"/>
      <c r="CY16" s="625"/>
      <c r="CZ16" s="626" t="s">
        <v>129</v>
      </c>
      <c r="DA16" s="626"/>
      <c r="DB16" s="626"/>
      <c r="DC16" s="626"/>
      <c r="DD16" s="632" t="s">
        <v>129</v>
      </c>
      <c r="DE16" s="624"/>
      <c r="DF16" s="624"/>
      <c r="DG16" s="624"/>
      <c r="DH16" s="624"/>
      <c r="DI16" s="624"/>
      <c r="DJ16" s="624"/>
      <c r="DK16" s="624"/>
      <c r="DL16" s="624"/>
      <c r="DM16" s="624"/>
      <c r="DN16" s="624"/>
      <c r="DO16" s="624"/>
      <c r="DP16" s="625"/>
      <c r="DQ16" s="632" t="s">
        <v>129</v>
      </c>
      <c r="DR16" s="624"/>
      <c r="DS16" s="624"/>
      <c r="DT16" s="624"/>
      <c r="DU16" s="624"/>
      <c r="DV16" s="624"/>
      <c r="DW16" s="624"/>
      <c r="DX16" s="624"/>
      <c r="DY16" s="624"/>
      <c r="DZ16" s="624"/>
      <c r="EA16" s="624"/>
      <c r="EB16" s="624"/>
      <c r="EC16" s="633"/>
    </row>
    <row r="17" spans="2:133" ht="11.25" customHeight="1" x14ac:dyDescent="0.2">
      <c r="B17" s="620" t="s">
        <v>267</v>
      </c>
      <c r="C17" s="621"/>
      <c r="D17" s="621"/>
      <c r="E17" s="621"/>
      <c r="F17" s="621"/>
      <c r="G17" s="621"/>
      <c r="H17" s="621"/>
      <c r="I17" s="621"/>
      <c r="J17" s="621"/>
      <c r="K17" s="621"/>
      <c r="L17" s="621"/>
      <c r="M17" s="621"/>
      <c r="N17" s="621"/>
      <c r="O17" s="621"/>
      <c r="P17" s="621"/>
      <c r="Q17" s="622"/>
      <c r="R17" s="623">
        <v>251850</v>
      </c>
      <c r="S17" s="624"/>
      <c r="T17" s="624"/>
      <c r="U17" s="624"/>
      <c r="V17" s="624"/>
      <c r="W17" s="624"/>
      <c r="X17" s="624"/>
      <c r="Y17" s="625"/>
      <c r="Z17" s="626">
        <v>0.5</v>
      </c>
      <c r="AA17" s="626"/>
      <c r="AB17" s="626"/>
      <c r="AC17" s="626"/>
      <c r="AD17" s="627">
        <v>251850</v>
      </c>
      <c r="AE17" s="627"/>
      <c r="AF17" s="627"/>
      <c r="AG17" s="627"/>
      <c r="AH17" s="627"/>
      <c r="AI17" s="627"/>
      <c r="AJ17" s="627"/>
      <c r="AK17" s="627"/>
      <c r="AL17" s="628">
        <v>1</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241</v>
      </c>
      <c r="BH17" s="624"/>
      <c r="BI17" s="624"/>
      <c r="BJ17" s="624"/>
      <c r="BK17" s="624"/>
      <c r="BL17" s="624"/>
      <c r="BM17" s="624"/>
      <c r="BN17" s="625"/>
      <c r="BO17" s="626" t="s">
        <v>129</v>
      </c>
      <c r="BP17" s="626"/>
      <c r="BQ17" s="626"/>
      <c r="BR17" s="626"/>
      <c r="BS17" s="627" t="s">
        <v>129</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2214924</v>
      </c>
      <c r="CS17" s="624"/>
      <c r="CT17" s="624"/>
      <c r="CU17" s="624"/>
      <c r="CV17" s="624"/>
      <c r="CW17" s="624"/>
      <c r="CX17" s="624"/>
      <c r="CY17" s="625"/>
      <c r="CZ17" s="626">
        <v>4.4000000000000004</v>
      </c>
      <c r="DA17" s="626"/>
      <c r="DB17" s="626"/>
      <c r="DC17" s="626"/>
      <c r="DD17" s="632" t="s">
        <v>241</v>
      </c>
      <c r="DE17" s="624"/>
      <c r="DF17" s="624"/>
      <c r="DG17" s="624"/>
      <c r="DH17" s="624"/>
      <c r="DI17" s="624"/>
      <c r="DJ17" s="624"/>
      <c r="DK17" s="624"/>
      <c r="DL17" s="624"/>
      <c r="DM17" s="624"/>
      <c r="DN17" s="624"/>
      <c r="DO17" s="624"/>
      <c r="DP17" s="625"/>
      <c r="DQ17" s="632">
        <v>2214924</v>
      </c>
      <c r="DR17" s="624"/>
      <c r="DS17" s="624"/>
      <c r="DT17" s="624"/>
      <c r="DU17" s="624"/>
      <c r="DV17" s="624"/>
      <c r="DW17" s="624"/>
      <c r="DX17" s="624"/>
      <c r="DY17" s="624"/>
      <c r="DZ17" s="624"/>
      <c r="EA17" s="624"/>
      <c r="EB17" s="624"/>
      <c r="EC17" s="633"/>
    </row>
    <row r="18" spans="2:133" ht="11.25" customHeight="1" x14ac:dyDescent="0.2">
      <c r="B18" s="620" t="s">
        <v>270</v>
      </c>
      <c r="C18" s="621"/>
      <c r="D18" s="621"/>
      <c r="E18" s="621"/>
      <c r="F18" s="621"/>
      <c r="G18" s="621"/>
      <c r="H18" s="621"/>
      <c r="I18" s="621"/>
      <c r="J18" s="621"/>
      <c r="K18" s="621"/>
      <c r="L18" s="621"/>
      <c r="M18" s="621"/>
      <c r="N18" s="621"/>
      <c r="O18" s="621"/>
      <c r="P18" s="621"/>
      <c r="Q18" s="622"/>
      <c r="R18" s="623">
        <v>143345</v>
      </c>
      <c r="S18" s="624"/>
      <c r="T18" s="624"/>
      <c r="U18" s="624"/>
      <c r="V18" s="624"/>
      <c r="W18" s="624"/>
      <c r="X18" s="624"/>
      <c r="Y18" s="625"/>
      <c r="Z18" s="626">
        <v>0.3</v>
      </c>
      <c r="AA18" s="626"/>
      <c r="AB18" s="626"/>
      <c r="AC18" s="626"/>
      <c r="AD18" s="627">
        <v>143345</v>
      </c>
      <c r="AE18" s="627"/>
      <c r="AF18" s="627"/>
      <c r="AG18" s="627"/>
      <c r="AH18" s="627"/>
      <c r="AI18" s="627"/>
      <c r="AJ18" s="627"/>
      <c r="AK18" s="627"/>
      <c r="AL18" s="628">
        <v>0.6</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241</v>
      </c>
      <c r="BH18" s="624"/>
      <c r="BI18" s="624"/>
      <c r="BJ18" s="624"/>
      <c r="BK18" s="624"/>
      <c r="BL18" s="624"/>
      <c r="BM18" s="624"/>
      <c r="BN18" s="625"/>
      <c r="BO18" s="626" t="s">
        <v>241</v>
      </c>
      <c r="BP18" s="626"/>
      <c r="BQ18" s="626"/>
      <c r="BR18" s="626"/>
      <c r="BS18" s="627" t="s">
        <v>129</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241</v>
      </c>
      <c r="CS18" s="624"/>
      <c r="CT18" s="624"/>
      <c r="CU18" s="624"/>
      <c r="CV18" s="624"/>
      <c r="CW18" s="624"/>
      <c r="CX18" s="624"/>
      <c r="CY18" s="625"/>
      <c r="CZ18" s="626" t="s">
        <v>241</v>
      </c>
      <c r="DA18" s="626"/>
      <c r="DB18" s="626"/>
      <c r="DC18" s="626"/>
      <c r="DD18" s="632" t="s">
        <v>129</v>
      </c>
      <c r="DE18" s="624"/>
      <c r="DF18" s="624"/>
      <c r="DG18" s="624"/>
      <c r="DH18" s="624"/>
      <c r="DI18" s="624"/>
      <c r="DJ18" s="624"/>
      <c r="DK18" s="624"/>
      <c r="DL18" s="624"/>
      <c r="DM18" s="624"/>
      <c r="DN18" s="624"/>
      <c r="DO18" s="624"/>
      <c r="DP18" s="625"/>
      <c r="DQ18" s="632" t="s">
        <v>241</v>
      </c>
      <c r="DR18" s="624"/>
      <c r="DS18" s="624"/>
      <c r="DT18" s="624"/>
      <c r="DU18" s="624"/>
      <c r="DV18" s="624"/>
      <c r="DW18" s="624"/>
      <c r="DX18" s="624"/>
      <c r="DY18" s="624"/>
      <c r="DZ18" s="624"/>
      <c r="EA18" s="624"/>
      <c r="EB18" s="624"/>
      <c r="EC18" s="633"/>
    </row>
    <row r="19" spans="2:133" ht="11.25" customHeight="1" x14ac:dyDescent="0.2">
      <c r="B19" s="620" t="s">
        <v>273</v>
      </c>
      <c r="C19" s="621"/>
      <c r="D19" s="621"/>
      <c r="E19" s="621"/>
      <c r="F19" s="621"/>
      <c r="G19" s="621"/>
      <c r="H19" s="621"/>
      <c r="I19" s="621"/>
      <c r="J19" s="621"/>
      <c r="K19" s="621"/>
      <c r="L19" s="621"/>
      <c r="M19" s="621"/>
      <c r="N19" s="621"/>
      <c r="O19" s="621"/>
      <c r="P19" s="621"/>
      <c r="Q19" s="622"/>
      <c r="R19" s="623">
        <v>143195</v>
      </c>
      <c r="S19" s="624"/>
      <c r="T19" s="624"/>
      <c r="U19" s="624"/>
      <c r="V19" s="624"/>
      <c r="W19" s="624"/>
      <c r="X19" s="624"/>
      <c r="Y19" s="625"/>
      <c r="Z19" s="626">
        <v>0.3</v>
      </c>
      <c r="AA19" s="626"/>
      <c r="AB19" s="626"/>
      <c r="AC19" s="626"/>
      <c r="AD19" s="627">
        <v>143195</v>
      </c>
      <c r="AE19" s="627"/>
      <c r="AF19" s="627"/>
      <c r="AG19" s="627"/>
      <c r="AH19" s="627"/>
      <c r="AI19" s="627"/>
      <c r="AJ19" s="627"/>
      <c r="AK19" s="627"/>
      <c r="AL19" s="628">
        <v>0.6</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1970053</v>
      </c>
      <c r="BH19" s="624"/>
      <c r="BI19" s="624"/>
      <c r="BJ19" s="624"/>
      <c r="BK19" s="624"/>
      <c r="BL19" s="624"/>
      <c r="BM19" s="624"/>
      <c r="BN19" s="625"/>
      <c r="BO19" s="626">
        <v>8.6</v>
      </c>
      <c r="BP19" s="626"/>
      <c r="BQ19" s="626"/>
      <c r="BR19" s="626"/>
      <c r="BS19" s="627" t="s">
        <v>129</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129</v>
      </c>
      <c r="DA19" s="626"/>
      <c r="DB19" s="626"/>
      <c r="DC19" s="626"/>
      <c r="DD19" s="632" t="s">
        <v>241</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2">
      <c r="B20" s="636" t="s">
        <v>276</v>
      </c>
      <c r="C20" s="637"/>
      <c r="D20" s="637"/>
      <c r="E20" s="637"/>
      <c r="F20" s="637"/>
      <c r="G20" s="637"/>
      <c r="H20" s="637"/>
      <c r="I20" s="637"/>
      <c r="J20" s="637"/>
      <c r="K20" s="637"/>
      <c r="L20" s="637"/>
      <c r="M20" s="637"/>
      <c r="N20" s="637"/>
      <c r="O20" s="637"/>
      <c r="P20" s="637"/>
      <c r="Q20" s="638"/>
      <c r="R20" s="623">
        <v>150</v>
      </c>
      <c r="S20" s="624"/>
      <c r="T20" s="624"/>
      <c r="U20" s="624"/>
      <c r="V20" s="624"/>
      <c r="W20" s="624"/>
      <c r="X20" s="624"/>
      <c r="Y20" s="625"/>
      <c r="Z20" s="626">
        <v>0</v>
      </c>
      <c r="AA20" s="626"/>
      <c r="AB20" s="626"/>
      <c r="AC20" s="626"/>
      <c r="AD20" s="627">
        <v>150</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1970053</v>
      </c>
      <c r="BH20" s="624"/>
      <c r="BI20" s="624"/>
      <c r="BJ20" s="624"/>
      <c r="BK20" s="624"/>
      <c r="BL20" s="624"/>
      <c r="BM20" s="624"/>
      <c r="BN20" s="625"/>
      <c r="BO20" s="626">
        <v>8.6</v>
      </c>
      <c r="BP20" s="626"/>
      <c r="BQ20" s="626"/>
      <c r="BR20" s="626"/>
      <c r="BS20" s="627" t="s">
        <v>129</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50469159</v>
      </c>
      <c r="CS20" s="624"/>
      <c r="CT20" s="624"/>
      <c r="CU20" s="624"/>
      <c r="CV20" s="624"/>
      <c r="CW20" s="624"/>
      <c r="CX20" s="624"/>
      <c r="CY20" s="625"/>
      <c r="CZ20" s="626">
        <v>100</v>
      </c>
      <c r="DA20" s="626"/>
      <c r="DB20" s="626"/>
      <c r="DC20" s="626"/>
      <c r="DD20" s="632">
        <v>2981848</v>
      </c>
      <c r="DE20" s="624"/>
      <c r="DF20" s="624"/>
      <c r="DG20" s="624"/>
      <c r="DH20" s="624"/>
      <c r="DI20" s="624"/>
      <c r="DJ20" s="624"/>
      <c r="DK20" s="624"/>
      <c r="DL20" s="624"/>
      <c r="DM20" s="624"/>
      <c r="DN20" s="624"/>
      <c r="DO20" s="624"/>
      <c r="DP20" s="625"/>
      <c r="DQ20" s="632">
        <v>29698669</v>
      </c>
      <c r="DR20" s="624"/>
      <c r="DS20" s="624"/>
      <c r="DT20" s="624"/>
      <c r="DU20" s="624"/>
      <c r="DV20" s="624"/>
      <c r="DW20" s="624"/>
      <c r="DX20" s="624"/>
      <c r="DY20" s="624"/>
      <c r="DZ20" s="624"/>
      <c r="EA20" s="624"/>
      <c r="EB20" s="624"/>
      <c r="EC20" s="633"/>
    </row>
    <row r="21" spans="2:133" ht="11.25" customHeight="1" x14ac:dyDescent="0.2">
      <c r="B21" s="620" t="s">
        <v>279</v>
      </c>
      <c r="C21" s="621"/>
      <c r="D21" s="621"/>
      <c r="E21" s="621"/>
      <c r="F21" s="621"/>
      <c r="G21" s="621"/>
      <c r="H21" s="621"/>
      <c r="I21" s="621"/>
      <c r="J21" s="621"/>
      <c r="K21" s="621"/>
      <c r="L21" s="621"/>
      <c r="M21" s="621"/>
      <c r="N21" s="621"/>
      <c r="O21" s="621"/>
      <c r="P21" s="621"/>
      <c r="Q21" s="622"/>
      <c r="R21" s="623">
        <v>23320</v>
      </c>
      <c r="S21" s="624"/>
      <c r="T21" s="624"/>
      <c r="U21" s="624"/>
      <c r="V21" s="624"/>
      <c r="W21" s="624"/>
      <c r="X21" s="624"/>
      <c r="Y21" s="625"/>
      <c r="Z21" s="626">
        <v>0</v>
      </c>
      <c r="AA21" s="626"/>
      <c r="AB21" s="626"/>
      <c r="AC21" s="626"/>
      <c r="AD21" s="627" t="s">
        <v>241</v>
      </c>
      <c r="AE21" s="627"/>
      <c r="AF21" s="627"/>
      <c r="AG21" s="627"/>
      <c r="AH21" s="627"/>
      <c r="AI21" s="627"/>
      <c r="AJ21" s="627"/>
      <c r="AK21" s="627"/>
      <c r="AL21" s="628" t="s">
        <v>129</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t="s">
        <v>241</v>
      </c>
      <c r="BH21" s="624"/>
      <c r="BI21" s="624"/>
      <c r="BJ21" s="624"/>
      <c r="BK21" s="624"/>
      <c r="BL21" s="624"/>
      <c r="BM21" s="624"/>
      <c r="BN21" s="625"/>
      <c r="BO21" s="626" t="s">
        <v>241</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281</v>
      </c>
      <c r="C22" s="621"/>
      <c r="D22" s="621"/>
      <c r="E22" s="621"/>
      <c r="F22" s="621"/>
      <c r="G22" s="621"/>
      <c r="H22" s="621"/>
      <c r="I22" s="621"/>
      <c r="J22" s="621"/>
      <c r="K22" s="621"/>
      <c r="L22" s="621"/>
      <c r="M22" s="621"/>
      <c r="N22" s="621"/>
      <c r="O22" s="621"/>
      <c r="P22" s="621"/>
      <c r="Q22" s="622"/>
      <c r="R22" s="623" t="s">
        <v>241</v>
      </c>
      <c r="S22" s="624"/>
      <c r="T22" s="624"/>
      <c r="U22" s="624"/>
      <c r="V22" s="624"/>
      <c r="W22" s="624"/>
      <c r="X22" s="624"/>
      <c r="Y22" s="625"/>
      <c r="Z22" s="626" t="s">
        <v>241</v>
      </c>
      <c r="AA22" s="626"/>
      <c r="AB22" s="626"/>
      <c r="AC22" s="626"/>
      <c r="AD22" s="627" t="s">
        <v>129</v>
      </c>
      <c r="AE22" s="627"/>
      <c r="AF22" s="627"/>
      <c r="AG22" s="627"/>
      <c r="AH22" s="627"/>
      <c r="AI22" s="627"/>
      <c r="AJ22" s="627"/>
      <c r="AK22" s="627"/>
      <c r="AL22" s="628" t="s">
        <v>241</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129</v>
      </c>
      <c r="BH22" s="624"/>
      <c r="BI22" s="624"/>
      <c r="BJ22" s="624"/>
      <c r="BK22" s="624"/>
      <c r="BL22" s="624"/>
      <c r="BM22" s="624"/>
      <c r="BN22" s="625"/>
      <c r="BO22" s="626" t="s">
        <v>129</v>
      </c>
      <c r="BP22" s="626"/>
      <c r="BQ22" s="626"/>
      <c r="BR22" s="626"/>
      <c r="BS22" s="627" t="s">
        <v>241</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284</v>
      </c>
      <c r="C23" s="621"/>
      <c r="D23" s="621"/>
      <c r="E23" s="621"/>
      <c r="F23" s="621"/>
      <c r="G23" s="621"/>
      <c r="H23" s="621"/>
      <c r="I23" s="621"/>
      <c r="J23" s="621"/>
      <c r="K23" s="621"/>
      <c r="L23" s="621"/>
      <c r="M23" s="621"/>
      <c r="N23" s="621"/>
      <c r="O23" s="621"/>
      <c r="P23" s="621"/>
      <c r="Q23" s="622"/>
      <c r="R23" s="623">
        <v>23269</v>
      </c>
      <c r="S23" s="624"/>
      <c r="T23" s="624"/>
      <c r="U23" s="624"/>
      <c r="V23" s="624"/>
      <c r="W23" s="624"/>
      <c r="X23" s="624"/>
      <c r="Y23" s="625"/>
      <c r="Z23" s="626">
        <v>0</v>
      </c>
      <c r="AA23" s="626"/>
      <c r="AB23" s="626"/>
      <c r="AC23" s="626"/>
      <c r="AD23" s="627" t="s">
        <v>241</v>
      </c>
      <c r="AE23" s="627"/>
      <c r="AF23" s="627"/>
      <c r="AG23" s="627"/>
      <c r="AH23" s="627"/>
      <c r="AI23" s="627"/>
      <c r="AJ23" s="627"/>
      <c r="AK23" s="627"/>
      <c r="AL23" s="628" t="s">
        <v>129</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v>1970053</v>
      </c>
      <c r="BH23" s="624"/>
      <c r="BI23" s="624"/>
      <c r="BJ23" s="624"/>
      <c r="BK23" s="624"/>
      <c r="BL23" s="624"/>
      <c r="BM23" s="624"/>
      <c r="BN23" s="625"/>
      <c r="BO23" s="626">
        <v>8.6</v>
      </c>
      <c r="BP23" s="626"/>
      <c r="BQ23" s="626"/>
      <c r="BR23" s="626"/>
      <c r="BS23" s="627" t="s">
        <v>129</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2">
      <c r="B24" s="620" t="s">
        <v>291</v>
      </c>
      <c r="C24" s="621"/>
      <c r="D24" s="621"/>
      <c r="E24" s="621"/>
      <c r="F24" s="621"/>
      <c r="G24" s="621"/>
      <c r="H24" s="621"/>
      <c r="I24" s="621"/>
      <c r="J24" s="621"/>
      <c r="K24" s="621"/>
      <c r="L24" s="621"/>
      <c r="M24" s="621"/>
      <c r="N24" s="621"/>
      <c r="O24" s="621"/>
      <c r="P24" s="621"/>
      <c r="Q24" s="622"/>
      <c r="R24" s="623">
        <v>51</v>
      </c>
      <c r="S24" s="624"/>
      <c r="T24" s="624"/>
      <c r="U24" s="624"/>
      <c r="V24" s="624"/>
      <c r="W24" s="624"/>
      <c r="X24" s="624"/>
      <c r="Y24" s="625"/>
      <c r="Z24" s="626">
        <v>0</v>
      </c>
      <c r="AA24" s="626"/>
      <c r="AB24" s="626"/>
      <c r="AC24" s="626"/>
      <c r="AD24" s="627" t="s">
        <v>129</v>
      </c>
      <c r="AE24" s="627"/>
      <c r="AF24" s="627"/>
      <c r="AG24" s="627"/>
      <c r="AH24" s="627"/>
      <c r="AI24" s="627"/>
      <c r="AJ24" s="627"/>
      <c r="AK24" s="627"/>
      <c r="AL24" s="628" t="s">
        <v>241</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241</v>
      </c>
      <c r="BP24" s="626"/>
      <c r="BQ24" s="626"/>
      <c r="BR24" s="626"/>
      <c r="BS24" s="627" t="s">
        <v>129</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24642749</v>
      </c>
      <c r="CS24" s="613"/>
      <c r="CT24" s="613"/>
      <c r="CU24" s="613"/>
      <c r="CV24" s="613"/>
      <c r="CW24" s="613"/>
      <c r="CX24" s="613"/>
      <c r="CY24" s="614"/>
      <c r="CZ24" s="617">
        <v>48.8</v>
      </c>
      <c r="DA24" s="618"/>
      <c r="DB24" s="618"/>
      <c r="DC24" s="634"/>
      <c r="DD24" s="653">
        <v>12313419</v>
      </c>
      <c r="DE24" s="613"/>
      <c r="DF24" s="613"/>
      <c r="DG24" s="613"/>
      <c r="DH24" s="613"/>
      <c r="DI24" s="613"/>
      <c r="DJ24" s="613"/>
      <c r="DK24" s="614"/>
      <c r="DL24" s="653">
        <v>12115460</v>
      </c>
      <c r="DM24" s="613"/>
      <c r="DN24" s="613"/>
      <c r="DO24" s="613"/>
      <c r="DP24" s="613"/>
      <c r="DQ24" s="613"/>
      <c r="DR24" s="613"/>
      <c r="DS24" s="613"/>
      <c r="DT24" s="613"/>
      <c r="DU24" s="613"/>
      <c r="DV24" s="614"/>
      <c r="DW24" s="617">
        <v>48.4</v>
      </c>
      <c r="DX24" s="618"/>
      <c r="DY24" s="618"/>
      <c r="DZ24" s="618"/>
      <c r="EA24" s="618"/>
      <c r="EB24" s="618"/>
      <c r="EC24" s="619"/>
    </row>
    <row r="25" spans="2:133" ht="11.25" customHeight="1" x14ac:dyDescent="0.2">
      <c r="B25" s="620" t="s">
        <v>294</v>
      </c>
      <c r="C25" s="621"/>
      <c r="D25" s="621"/>
      <c r="E25" s="621"/>
      <c r="F25" s="621"/>
      <c r="G25" s="621"/>
      <c r="H25" s="621"/>
      <c r="I25" s="621"/>
      <c r="J25" s="621"/>
      <c r="K25" s="621"/>
      <c r="L25" s="621"/>
      <c r="M25" s="621"/>
      <c r="N25" s="621"/>
      <c r="O25" s="621"/>
      <c r="P25" s="621"/>
      <c r="Q25" s="622"/>
      <c r="R25" s="623">
        <v>26850666</v>
      </c>
      <c r="S25" s="624"/>
      <c r="T25" s="624"/>
      <c r="U25" s="624"/>
      <c r="V25" s="624"/>
      <c r="W25" s="624"/>
      <c r="X25" s="624"/>
      <c r="Y25" s="625"/>
      <c r="Z25" s="626">
        <v>50.7</v>
      </c>
      <c r="AA25" s="626"/>
      <c r="AB25" s="626"/>
      <c r="AC25" s="626"/>
      <c r="AD25" s="627">
        <v>24857293</v>
      </c>
      <c r="AE25" s="627"/>
      <c r="AF25" s="627"/>
      <c r="AG25" s="627"/>
      <c r="AH25" s="627"/>
      <c r="AI25" s="627"/>
      <c r="AJ25" s="627"/>
      <c r="AK25" s="627"/>
      <c r="AL25" s="628">
        <v>99.3</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241</v>
      </c>
      <c r="BP25" s="626"/>
      <c r="BQ25" s="626"/>
      <c r="BR25" s="626"/>
      <c r="BS25" s="627" t="s">
        <v>241</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6637178</v>
      </c>
      <c r="CS25" s="656"/>
      <c r="CT25" s="656"/>
      <c r="CU25" s="656"/>
      <c r="CV25" s="656"/>
      <c r="CW25" s="656"/>
      <c r="CX25" s="656"/>
      <c r="CY25" s="657"/>
      <c r="CZ25" s="628">
        <v>13.2</v>
      </c>
      <c r="DA25" s="654"/>
      <c r="DB25" s="654"/>
      <c r="DC25" s="658"/>
      <c r="DD25" s="632">
        <v>5872795</v>
      </c>
      <c r="DE25" s="656"/>
      <c r="DF25" s="656"/>
      <c r="DG25" s="656"/>
      <c r="DH25" s="656"/>
      <c r="DI25" s="656"/>
      <c r="DJ25" s="656"/>
      <c r="DK25" s="657"/>
      <c r="DL25" s="632">
        <v>5674836</v>
      </c>
      <c r="DM25" s="656"/>
      <c r="DN25" s="656"/>
      <c r="DO25" s="656"/>
      <c r="DP25" s="656"/>
      <c r="DQ25" s="656"/>
      <c r="DR25" s="656"/>
      <c r="DS25" s="656"/>
      <c r="DT25" s="656"/>
      <c r="DU25" s="656"/>
      <c r="DV25" s="657"/>
      <c r="DW25" s="628">
        <v>22.7</v>
      </c>
      <c r="DX25" s="654"/>
      <c r="DY25" s="654"/>
      <c r="DZ25" s="654"/>
      <c r="EA25" s="654"/>
      <c r="EB25" s="654"/>
      <c r="EC25" s="655"/>
    </row>
    <row r="26" spans="2:133" ht="11.25" customHeight="1" x14ac:dyDescent="0.2">
      <c r="B26" s="620" t="s">
        <v>297</v>
      </c>
      <c r="C26" s="621"/>
      <c r="D26" s="621"/>
      <c r="E26" s="621"/>
      <c r="F26" s="621"/>
      <c r="G26" s="621"/>
      <c r="H26" s="621"/>
      <c r="I26" s="621"/>
      <c r="J26" s="621"/>
      <c r="K26" s="621"/>
      <c r="L26" s="621"/>
      <c r="M26" s="621"/>
      <c r="N26" s="621"/>
      <c r="O26" s="621"/>
      <c r="P26" s="621"/>
      <c r="Q26" s="622"/>
      <c r="R26" s="623">
        <v>8596</v>
      </c>
      <c r="S26" s="624"/>
      <c r="T26" s="624"/>
      <c r="U26" s="624"/>
      <c r="V26" s="624"/>
      <c r="W26" s="624"/>
      <c r="X26" s="624"/>
      <c r="Y26" s="625"/>
      <c r="Z26" s="626">
        <v>0</v>
      </c>
      <c r="AA26" s="626"/>
      <c r="AB26" s="626"/>
      <c r="AC26" s="626"/>
      <c r="AD26" s="627">
        <v>8596</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241</v>
      </c>
      <c r="BH26" s="624"/>
      <c r="BI26" s="624"/>
      <c r="BJ26" s="624"/>
      <c r="BK26" s="624"/>
      <c r="BL26" s="624"/>
      <c r="BM26" s="624"/>
      <c r="BN26" s="625"/>
      <c r="BO26" s="626" t="s">
        <v>129</v>
      </c>
      <c r="BP26" s="626"/>
      <c r="BQ26" s="626"/>
      <c r="BR26" s="626"/>
      <c r="BS26" s="627" t="s">
        <v>129</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3951645</v>
      </c>
      <c r="CS26" s="624"/>
      <c r="CT26" s="624"/>
      <c r="CU26" s="624"/>
      <c r="CV26" s="624"/>
      <c r="CW26" s="624"/>
      <c r="CX26" s="624"/>
      <c r="CY26" s="625"/>
      <c r="CZ26" s="628">
        <v>7.8</v>
      </c>
      <c r="DA26" s="654"/>
      <c r="DB26" s="654"/>
      <c r="DC26" s="658"/>
      <c r="DD26" s="632">
        <v>3458950</v>
      </c>
      <c r="DE26" s="624"/>
      <c r="DF26" s="624"/>
      <c r="DG26" s="624"/>
      <c r="DH26" s="624"/>
      <c r="DI26" s="624"/>
      <c r="DJ26" s="624"/>
      <c r="DK26" s="625"/>
      <c r="DL26" s="632" t="s">
        <v>241</v>
      </c>
      <c r="DM26" s="624"/>
      <c r="DN26" s="624"/>
      <c r="DO26" s="624"/>
      <c r="DP26" s="624"/>
      <c r="DQ26" s="624"/>
      <c r="DR26" s="624"/>
      <c r="DS26" s="624"/>
      <c r="DT26" s="624"/>
      <c r="DU26" s="624"/>
      <c r="DV26" s="625"/>
      <c r="DW26" s="628" t="s">
        <v>129</v>
      </c>
      <c r="DX26" s="654"/>
      <c r="DY26" s="654"/>
      <c r="DZ26" s="654"/>
      <c r="EA26" s="654"/>
      <c r="EB26" s="654"/>
      <c r="EC26" s="655"/>
    </row>
    <row r="27" spans="2:133" ht="11.25" customHeight="1" x14ac:dyDescent="0.2">
      <c r="B27" s="620" t="s">
        <v>300</v>
      </c>
      <c r="C27" s="621"/>
      <c r="D27" s="621"/>
      <c r="E27" s="621"/>
      <c r="F27" s="621"/>
      <c r="G27" s="621"/>
      <c r="H27" s="621"/>
      <c r="I27" s="621"/>
      <c r="J27" s="621"/>
      <c r="K27" s="621"/>
      <c r="L27" s="621"/>
      <c r="M27" s="621"/>
      <c r="N27" s="621"/>
      <c r="O27" s="621"/>
      <c r="P27" s="621"/>
      <c r="Q27" s="622"/>
      <c r="R27" s="623">
        <v>371913</v>
      </c>
      <c r="S27" s="624"/>
      <c r="T27" s="624"/>
      <c r="U27" s="624"/>
      <c r="V27" s="624"/>
      <c r="W27" s="624"/>
      <c r="X27" s="624"/>
      <c r="Y27" s="625"/>
      <c r="Z27" s="626">
        <v>0.7</v>
      </c>
      <c r="AA27" s="626"/>
      <c r="AB27" s="626"/>
      <c r="AC27" s="626"/>
      <c r="AD27" s="627" t="s">
        <v>129</v>
      </c>
      <c r="AE27" s="627"/>
      <c r="AF27" s="627"/>
      <c r="AG27" s="627"/>
      <c r="AH27" s="627"/>
      <c r="AI27" s="627"/>
      <c r="AJ27" s="627"/>
      <c r="AK27" s="627"/>
      <c r="AL27" s="628" t="s">
        <v>129</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22907839</v>
      </c>
      <c r="BH27" s="624"/>
      <c r="BI27" s="624"/>
      <c r="BJ27" s="624"/>
      <c r="BK27" s="624"/>
      <c r="BL27" s="624"/>
      <c r="BM27" s="624"/>
      <c r="BN27" s="625"/>
      <c r="BO27" s="626">
        <v>100</v>
      </c>
      <c r="BP27" s="626"/>
      <c r="BQ27" s="626"/>
      <c r="BR27" s="626"/>
      <c r="BS27" s="627">
        <v>54815</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15790647</v>
      </c>
      <c r="CS27" s="656"/>
      <c r="CT27" s="656"/>
      <c r="CU27" s="656"/>
      <c r="CV27" s="656"/>
      <c r="CW27" s="656"/>
      <c r="CX27" s="656"/>
      <c r="CY27" s="657"/>
      <c r="CZ27" s="628">
        <v>31.3</v>
      </c>
      <c r="DA27" s="654"/>
      <c r="DB27" s="654"/>
      <c r="DC27" s="658"/>
      <c r="DD27" s="632">
        <v>4225700</v>
      </c>
      <c r="DE27" s="656"/>
      <c r="DF27" s="656"/>
      <c r="DG27" s="656"/>
      <c r="DH27" s="656"/>
      <c r="DI27" s="656"/>
      <c r="DJ27" s="656"/>
      <c r="DK27" s="657"/>
      <c r="DL27" s="632">
        <v>4225700</v>
      </c>
      <c r="DM27" s="656"/>
      <c r="DN27" s="656"/>
      <c r="DO27" s="656"/>
      <c r="DP27" s="656"/>
      <c r="DQ27" s="656"/>
      <c r="DR27" s="656"/>
      <c r="DS27" s="656"/>
      <c r="DT27" s="656"/>
      <c r="DU27" s="656"/>
      <c r="DV27" s="657"/>
      <c r="DW27" s="628">
        <v>16.899999999999999</v>
      </c>
      <c r="DX27" s="654"/>
      <c r="DY27" s="654"/>
      <c r="DZ27" s="654"/>
      <c r="EA27" s="654"/>
      <c r="EB27" s="654"/>
      <c r="EC27" s="655"/>
    </row>
    <row r="28" spans="2:133" ht="11.25" customHeight="1" x14ac:dyDescent="0.2">
      <c r="B28" s="620" t="s">
        <v>303</v>
      </c>
      <c r="C28" s="621"/>
      <c r="D28" s="621"/>
      <c r="E28" s="621"/>
      <c r="F28" s="621"/>
      <c r="G28" s="621"/>
      <c r="H28" s="621"/>
      <c r="I28" s="621"/>
      <c r="J28" s="621"/>
      <c r="K28" s="621"/>
      <c r="L28" s="621"/>
      <c r="M28" s="621"/>
      <c r="N28" s="621"/>
      <c r="O28" s="621"/>
      <c r="P28" s="621"/>
      <c r="Q28" s="622"/>
      <c r="R28" s="623">
        <v>465488</v>
      </c>
      <c r="S28" s="624"/>
      <c r="T28" s="624"/>
      <c r="U28" s="624"/>
      <c r="V28" s="624"/>
      <c r="W28" s="624"/>
      <c r="X28" s="624"/>
      <c r="Y28" s="625"/>
      <c r="Z28" s="626">
        <v>0.9</v>
      </c>
      <c r="AA28" s="626"/>
      <c r="AB28" s="626"/>
      <c r="AC28" s="626"/>
      <c r="AD28" s="627">
        <v>155444</v>
      </c>
      <c r="AE28" s="627"/>
      <c r="AF28" s="627"/>
      <c r="AG28" s="627"/>
      <c r="AH28" s="627"/>
      <c r="AI28" s="627"/>
      <c r="AJ28" s="627"/>
      <c r="AK28" s="627"/>
      <c r="AL28" s="628">
        <v>0.6</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2214924</v>
      </c>
      <c r="CS28" s="624"/>
      <c r="CT28" s="624"/>
      <c r="CU28" s="624"/>
      <c r="CV28" s="624"/>
      <c r="CW28" s="624"/>
      <c r="CX28" s="624"/>
      <c r="CY28" s="625"/>
      <c r="CZ28" s="628">
        <v>4.4000000000000004</v>
      </c>
      <c r="DA28" s="654"/>
      <c r="DB28" s="654"/>
      <c r="DC28" s="658"/>
      <c r="DD28" s="632">
        <v>2214924</v>
      </c>
      <c r="DE28" s="624"/>
      <c r="DF28" s="624"/>
      <c r="DG28" s="624"/>
      <c r="DH28" s="624"/>
      <c r="DI28" s="624"/>
      <c r="DJ28" s="624"/>
      <c r="DK28" s="625"/>
      <c r="DL28" s="632">
        <v>2214924</v>
      </c>
      <c r="DM28" s="624"/>
      <c r="DN28" s="624"/>
      <c r="DO28" s="624"/>
      <c r="DP28" s="624"/>
      <c r="DQ28" s="624"/>
      <c r="DR28" s="624"/>
      <c r="DS28" s="624"/>
      <c r="DT28" s="624"/>
      <c r="DU28" s="624"/>
      <c r="DV28" s="625"/>
      <c r="DW28" s="628">
        <v>8.9</v>
      </c>
      <c r="DX28" s="654"/>
      <c r="DY28" s="654"/>
      <c r="DZ28" s="654"/>
      <c r="EA28" s="654"/>
      <c r="EB28" s="654"/>
      <c r="EC28" s="655"/>
    </row>
    <row r="29" spans="2:133" ht="11.25" customHeight="1" x14ac:dyDescent="0.2">
      <c r="B29" s="620" t="s">
        <v>305</v>
      </c>
      <c r="C29" s="621"/>
      <c r="D29" s="621"/>
      <c r="E29" s="621"/>
      <c r="F29" s="621"/>
      <c r="G29" s="621"/>
      <c r="H29" s="621"/>
      <c r="I29" s="621"/>
      <c r="J29" s="621"/>
      <c r="K29" s="621"/>
      <c r="L29" s="621"/>
      <c r="M29" s="621"/>
      <c r="N29" s="621"/>
      <c r="O29" s="621"/>
      <c r="P29" s="621"/>
      <c r="Q29" s="622"/>
      <c r="R29" s="623">
        <v>515092</v>
      </c>
      <c r="S29" s="624"/>
      <c r="T29" s="624"/>
      <c r="U29" s="624"/>
      <c r="V29" s="624"/>
      <c r="W29" s="624"/>
      <c r="X29" s="624"/>
      <c r="Y29" s="625"/>
      <c r="Z29" s="626">
        <v>1</v>
      </c>
      <c r="AA29" s="626"/>
      <c r="AB29" s="626"/>
      <c r="AC29" s="626"/>
      <c r="AD29" s="627" t="s">
        <v>129</v>
      </c>
      <c r="AE29" s="627"/>
      <c r="AF29" s="627"/>
      <c r="AG29" s="627"/>
      <c r="AH29" s="627"/>
      <c r="AI29" s="627"/>
      <c r="AJ29" s="627"/>
      <c r="AK29" s="627"/>
      <c r="AL29" s="628" t="s">
        <v>129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306</v>
      </c>
      <c r="CE29" s="660"/>
      <c r="CF29" s="620" t="s">
        <v>307</v>
      </c>
      <c r="CG29" s="621"/>
      <c r="CH29" s="621"/>
      <c r="CI29" s="621"/>
      <c r="CJ29" s="621"/>
      <c r="CK29" s="621"/>
      <c r="CL29" s="621"/>
      <c r="CM29" s="621"/>
      <c r="CN29" s="621"/>
      <c r="CO29" s="621"/>
      <c r="CP29" s="621"/>
      <c r="CQ29" s="622"/>
      <c r="CR29" s="623">
        <v>2214878</v>
      </c>
      <c r="CS29" s="656"/>
      <c r="CT29" s="656"/>
      <c r="CU29" s="656"/>
      <c r="CV29" s="656"/>
      <c r="CW29" s="656"/>
      <c r="CX29" s="656"/>
      <c r="CY29" s="657"/>
      <c r="CZ29" s="628">
        <v>4.4000000000000004</v>
      </c>
      <c r="DA29" s="654"/>
      <c r="DB29" s="654"/>
      <c r="DC29" s="658"/>
      <c r="DD29" s="632">
        <v>2214878</v>
      </c>
      <c r="DE29" s="656"/>
      <c r="DF29" s="656"/>
      <c r="DG29" s="656"/>
      <c r="DH29" s="656"/>
      <c r="DI29" s="656"/>
      <c r="DJ29" s="656"/>
      <c r="DK29" s="657"/>
      <c r="DL29" s="632">
        <v>2214878</v>
      </c>
      <c r="DM29" s="656"/>
      <c r="DN29" s="656"/>
      <c r="DO29" s="656"/>
      <c r="DP29" s="656"/>
      <c r="DQ29" s="656"/>
      <c r="DR29" s="656"/>
      <c r="DS29" s="656"/>
      <c r="DT29" s="656"/>
      <c r="DU29" s="656"/>
      <c r="DV29" s="657"/>
      <c r="DW29" s="628">
        <v>8.9</v>
      </c>
      <c r="DX29" s="654"/>
      <c r="DY29" s="654"/>
      <c r="DZ29" s="654"/>
      <c r="EA29" s="654"/>
      <c r="EB29" s="654"/>
      <c r="EC29" s="655"/>
    </row>
    <row r="30" spans="2:133" ht="11.25" customHeight="1" x14ac:dyDescent="0.2">
      <c r="B30" s="620" t="s">
        <v>308</v>
      </c>
      <c r="C30" s="621"/>
      <c r="D30" s="621"/>
      <c r="E30" s="621"/>
      <c r="F30" s="621"/>
      <c r="G30" s="621"/>
      <c r="H30" s="621"/>
      <c r="I30" s="621"/>
      <c r="J30" s="621"/>
      <c r="K30" s="621"/>
      <c r="L30" s="621"/>
      <c r="M30" s="621"/>
      <c r="N30" s="621"/>
      <c r="O30" s="621"/>
      <c r="P30" s="621"/>
      <c r="Q30" s="622"/>
      <c r="R30" s="623">
        <v>11659547</v>
      </c>
      <c r="S30" s="624"/>
      <c r="T30" s="624"/>
      <c r="U30" s="624"/>
      <c r="V30" s="624"/>
      <c r="W30" s="624"/>
      <c r="X30" s="624"/>
      <c r="Y30" s="625"/>
      <c r="Z30" s="626">
        <v>22</v>
      </c>
      <c r="AA30" s="626"/>
      <c r="AB30" s="626"/>
      <c r="AC30" s="626"/>
      <c r="AD30" s="627" t="s">
        <v>241</v>
      </c>
      <c r="AE30" s="627"/>
      <c r="AF30" s="627"/>
      <c r="AG30" s="627"/>
      <c r="AH30" s="627"/>
      <c r="AI30" s="627"/>
      <c r="AJ30" s="627"/>
      <c r="AK30" s="627"/>
      <c r="AL30" s="628" t="s">
        <v>241</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2122608</v>
      </c>
      <c r="CS30" s="624"/>
      <c r="CT30" s="624"/>
      <c r="CU30" s="624"/>
      <c r="CV30" s="624"/>
      <c r="CW30" s="624"/>
      <c r="CX30" s="624"/>
      <c r="CY30" s="625"/>
      <c r="CZ30" s="628">
        <v>4.2</v>
      </c>
      <c r="DA30" s="654"/>
      <c r="DB30" s="654"/>
      <c r="DC30" s="658"/>
      <c r="DD30" s="632">
        <v>2122608</v>
      </c>
      <c r="DE30" s="624"/>
      <c r="DF30" s="624"/>
      <c r="DG30" s="624"/>
      <c r="DH30" s="624"/>
      <c r="DI30" s="624"/>
      <c r="DJ30" s="624"/>
      <c r="DK30" s="625"/>
      <c r="DL30" s="632">
        <v>2122608</v>
      </c>
      <c r="DM30" s="624"/>
      <c r="DN30" s="624"/>
      <c r="DO30" s="624"/>
      <c r="DP30" s="624"/>
      <c r="DQ30" s="624"/>
      <c r="DR30" s="624"/>
      <c r="DS30" s="624"/>
      <c r="DT30" s="624"/>
      <c r="DU30" s="624"/>
      <c r="DV30" s="625"/>
      <c r="DW30" s="628">
        <v>8.5</v>
      </c>
      <c r="DX30" s="654"/>
      <c r="DY30" s="654"/>
      <c r="DZ30" s="654"/>
      <c r="EA30" s="654"/>
      <c r="EB30" s="654"/>
      <c r="EC30" s="655"/>
    </row>
    <row r="31" spans="2:133" ht="11.25" customHeight="1" x14ac:dyDescent="0.2">
      <c r="B31" s="636" t="s">
        <v>312</v>
      </c>
      <c r="C31" s="637"/>
      <c r="D31" s="637"/>
      <c r="E31" s="637"/>
      <c r="F31" s="637"/>
      <c r="G31" s="637"/>
      <c r="H31" s="637"/>
      <c r="I31" s="637"/>
      <c r="J31" s="637"/>
      <c r="K31" s="637"/>
      <c r="L31" s="637"/>
      <c r="M31" s="637"/>
      <c r="N31" s="637"/>
      <c r="O31" s="637"/>
      <c r="P31" s="637"/>
      <c r="Q31" s="638"/>
      <c r="R31" s="623" t="s">
        <v>129</v>
      </c>
      <c r="S31" s="624"/>
      <c r="T31" s="624"/>
      <c r="U31" s="624"/>
      <c r="V31" s="624"/>
      <c r="W31" s="624"/>
      <c r="X31" s="624"/>
      <c r="Y31" s="625"/>
      <c r="Z31" s="626" t="s">
        <v>129</v>
      </c>
      <c r="AA31" s="626"/>
      <c r="AB31" s="626"/>
      <c r="AC31" s="626"/>
      <c r="AD31" s="627" t="s">
        <v>241</v>
      </c>
      <c r="AE31" s="627"/>
      <c r="AF31" s="627"/>
      <c r="AG31" s="627"/>
      <c r="AH31" s="627"/>
      <c r="AI31" s="627"/>
      <c r="AJ31" s="627"/>
      <c r="AK31" s="627"/>
      <c r="AL31" s="628" t="s">
        <v>129</v>
      </c>
      <c r="AM31" s="629"/>
      <c r="AN31" s="629"/>
      <c r="AO31" s="630"/>
      <c r="AP31" s="669" t="s">
        <v>313</v>
      </c>
      <c r="AQ31" s="670"/>
      <c r="AR31" s="670"/>
      <c r="AS31" s="670"/>
      <c r="AT31" s="675" t="s">
        <v>314</v>
      </c>
      <c r="AU31" s="201"/>
      <c r="AV31" s="201"/>
      <c r="AW31" s="201"/>
      <c r="AX31" s="609" t="s">
        <v>189</v>
      </c>
      <c r="AY31" s="610"/>
      <c r="AZ31" s="610"/>
      <c r="BA31" s="610"/>
      <c r="BB31" s="610"/>
      <c r="BC31" s="610"/>
      <c r="BD31" s="610"/>
      <c r="BE31" s="610"/>
      <c r="BF31" s="611"/>
      <c r="BG31" s="679">
        <v>99.7</v>
      </c>
      <c r="BH31" s="667"/>
      <c r="BI31" s="667"/>
      <c r="BJ31" s="667"/>
      <c r="BK31" s="667"/>
      <c r="BL31" s="667"/>
      <c r="BM31" s="618">
        <v>99.5</v>
      </c>
      <c r="BN31" s="667"/>
      <c r="BO31" s="667"/>
      <c r="BP31" s="667"/>
      <c r="BQ31" s="668"/>
      <c r="BR31" s="679">
        <v>99.8</v>
      </c>
      <c r="BS31" s="667"/>
      <c r="BT31" s="667"/>
      <c r="BU31" s="667"/>
      <c r="BV31" s="667"/>
      <c r="BW31" s="667"/>
      <c r="BX31" s="618">
        <v>99.4</v>
      </c>
      <c r="BY31" s="667"/>
      <c r="BZ31" s="667"/>
      <c r="CA31" s="667"/>
      <c r="CB31" s="668"/>
      <c r="CD31" s="661"/>
      <c r="CE31" s="662"/>
      <c r="CF31" s="620" t="s">
        <v>315</v>
      </c>
      <c r="CG31" s="621"/>
      <c r="CH31" s="621"/>
      <c r="CI31" s="621"/>
      <c r="CJ31" s="621"/>
      <c r="CK31" s="621"/>
      <c r="CL31" s="621"/>
      <c r="CM31" s="621"/>
      <c r="CN31" s="621"/>
      <c r="CO31" s="621"/>
      <c r="CP31" s="621"/>
      <c r="CQ31" s="622"/>
      <c r="CR31" s="623">
        <v>92270</v>
      </c>
      <c r="CS31" s="656"/>
      <c r="CT31" s="656"/>
      <c r="CU31" s="656"/>
      <c r="CV31" s="656"/>
      <c r="CW31" s="656"/>
      <c r="CX31" s="656"/>
      <c r="CY31" s="657"/>
      <c r="CZ31" s="628">
        <v>0.2</v>
      </c>
      <c r="DA31" s="654"/>
      <c r="DB31" s="654"/>
      <c r="DC31" s="658"/>
      <c r="DD31" s="632">
        <v>92270</v>
      </c>
      <c r="DE31" s="656"/>
      <c r="DF31" s="656"/>
      <c r="DG31" s="656"/>
      <c r="DH31" s="656"/>
      <c r="DI31" s="656"/>
      <c r="DJ31" s="656"/>
      <c r="DK31" s="657"/>
      <c r="DL31" s="632">
        <v>92270</v>
      </c>
      <c r="DM31" s="656"/>
      <c r="DN31" s="656"/>
      <c r="DO31" s="656"/>
      <c r="DP31" s="656"/>
      <c r="DQ31" s="656"/>
      <c r="DR31" s="656"/>
      <c r="DS31" s="656"/>
      <c r="DT31" s="656"/>
      <c r="DU31" s="656"/>
      <c r="DV31" s="657"/>
      <c r="DW31" s="628">
        <v>0.4</v>
      </c>
      <c r="DX31" s="654"/>
      <c r="DY31" s="654"/>
      <c r="DZ31" s="654"/>
      <c r="EA31" s="654"/>
      <c r="EB31" s="654"/>
      <c r="EC31" s="655"/>
    </row>
    <row r="32" spans="2:133" ht="11.25" customHeight="1" x14ac:dyDescent="0.2">
      <c r="B32" s="620" t="s">
        <v>316</v>
      </c>
      <c r="C32" s="621"/>
      <c r="D32" s="621"/>
      <c r="E32" s="621"/>
      <c r="F32" s="621"/>
      <c r="G32" s="621"/>
      <c r="H32" s="621"/>
      <c r="I32" s="621"/>
      <c r="J32" s="621"/>
      <c r="K32" s="621"/>
      <c r="L32" s="621"/>
      <c r="M32" s="621"/>
      <c r="N32" s="621"/>
      <c r="O32" s="621"/>
      <c r="P32" s="621"/>
      <c r="Q32" s="622"/>
      <c r="R32" s="623">
        <v>8000388</v>
      </c>
      <c r="S32" s="624"/>
      <c r="T32" s="624"/>
      <c r="U32" s="624"/>
      <c r="V32" s="624"/>
      <c r="W32" s="624"/>
      <c r="X32" s="624"/>
      <c r="Y32" s="625"/>
      <c r="Z32" s="626">
        <v>15.1</v>
      </c>
      <c r="AA32" s="626"/>
      <c r="AB32" s="626"/>
      <c r="AC32" s="626"/>
      <c r="AD32" s="627" t="s">
        <v>241</v>
      </c>
      <c r="AE32" s="627"/>
      <c r="AF32" s="627"/>
      <c r="AG32" s="627"/>
      <c r="AH32" s="627"/>
      <c r="AI32" s="627"/>
      <c r="AJ32" s="627"/>
      <c r="AK32" s="627"/>
      <c r="AL32" s="628" t="s">
        <v>241</v>
      </c>
      <c r="AM32" s="629"/>
      <c r="AN32" s="629"/>
      <c r="AO32" s="630"/>
      <c r="AP32" s="671"/>
      <c r="AQ32" s="672"/>
      <c r="AR32" s="672"/>
      <c r="AS32" s="672"/>
      <c r="AT32" s="676"/>
      <c r="AU32" s="197" t="s">
        <v>317</v>
      </c>
      <c r="AX32" s="620" t="s">
        <v>318</v>
      </c>
      <c r="AY32" s="621"/>
      <c r="AZ32" s="621"/>
      <c r="BA32" s="621"/>
      <c r="BB32" s="621"/>
      <c r="BC32" s="621"/>
      <c r="BD32" s="621"/>
      <c r="BE32" s="621"/>
      <c r="BF32" s="622"/>
      <c r="BG32" s="680">
        <v>99.6</v>
      </c>
      <c r="BH32" s="656"/>
      <c r="BI32" s="656"/>
      <c r="BJ32" s="656"/>
      <c r="BK32" s="656"/>
      <c r="BL32" s="656"/>
      <c r="BM32" s="629">
        <v>99.3</v>
      </c>
      <c r="BN32" s="656"/>
      <c r="BO32" s="656"/>
      <c r="BP32" s="656"/>
      <c r="BQ32" s="678"/>
      <c r="BR32" s="680">
        <v>99.7</v>
      </c>
      <c r="BS32" s="656"/>
      <c r="BT32" s="656"/>
      <c r="BU32" s="656"/>
      <c r="BV32" s="656"/>
      <c r="BW32" s="656"/>
      <c r="BX32" s="629">
        <v>99.2</v>
      </c>
      <c r="BY32" s="656"/>
      <c r="BZ32" s="656"/>
      <c r="CA32" s="656"/>
      <c r="CB32" s="678"/>
      <c r="CD32" s="663"/>
      <c r="CE32" s="664"/>
      <c r="CF32" s="620" t="s">
        <v>319</v>
      </c>
      <c r="CG32" s="621"/>
      <c r="CH32" s="621"/>
      <c r="CI32" s="621"/>
      <c r="CJ32" s="621"/>
      <c r="CK32" s="621"/>
      <c r="CL32" s="621"/>
      <c r="CM32" s="621"/>
      <c r="CN32" s="621"/>
      <c r="CO32" s="621"/>
      <c r="CP32" s="621"/>
      <c r="CQ32" s="622"/>
      <c r="CR32" s="623">
        <v>46</v>
      </c>
      <c r="CS32" s="624"/>
      <c r="CT32" s="624"/>
      <c r="CU32" s="624"/>
      <c r="CV32" s="624"/>
      <c r="CW32" s="624"/>
      <c r="CX32" s="624"/>
      <c r="CY32" s="625"/>
      <c r="CZ32" s="628">
        <v>0</v>
      </c>
      <c r="DA32" s="654"/>
      <c r="DB32" s="654"/>
      <c r="DC32" s="658"/>
      <c r="DD32" s="632">
        <v>46</v>
      </c>
      <c r="DE32" s="624"/>
      <c r="DF32" s="624"/>
      <c r="DG32" s="624"/>
      <c r="DH32" s="624"/>
      <c r="DI32" s="624"/>
      <c r="DJ32" s="624"/>
      <c r="DK32" s="625"/>
      <c r="DL32" s="632">
        <v>46</v>
      </c>
      <c r="DM32" s="624"/>
      <c r="DN32" s="624"/>
      <c r="DO32" s="624"/>
      <c r="DP32" s="624"/>
      <c r="DQ32" s="624"/>
      <c r="DR32" s="624"/>
      <c r="DS32" s="624"/>
      <c r="DT32" s="624"/>
      <c r="DU32" s="624"/>
      <c r="DV32" s="625"/>
      <c r="DW32" s="628">
        <v>0</v>
      </c>
      <c r="DX32" s="654"/>
      <c r="DY32" s="654"/>
      <c r="DZ32" s="654"/>
      <c r="EA32" s="654"/>
      <c r="EB32" s="654"/>
      <c r="EC32" s="655"/>
    </row>
    <row r="33" spans="2:133" ht="11.25" customHeight="1" x14ac:dyDescent="0.2">
      <c r="B33" s="620" t="s">
        <v>320</v>
      </c>
      <c r="C33" s="621"/>
      <c r="D33" s="621"/>
      <c r="E33" s="621"/>
      <c r="F33" s="621"/>
      <c r="G33" s="621"/>
      <c r="H33" s="621"/>
      <c r="I33" s="621"/>
      <c r="J33" s="621"/>
      <c r="K33" s="621"/>
      <c r="L33" s="621"/>
      <c r="M33" s="621"/>
      <c r="N33" s="621"/>
      <c r="O33" s="621"/>
      <c r="P33" s="621"/>
      <c r="Q33" s="622"/>
      <c r="R33" s="623">
        <v>38503</v>
      </c>
      <c r="S33" s="624"/>
      <c r="T33" s="624"/>
      <c r="U33" s="624"/>
      <c r="V33" s="624"/>
      <c r="W33" s="624"/>
      <c r="X33" s="624"/>
      <c r="Y33" s="625"/>
      <c r="Z33" s="626">
        <v>0.1</v>
      </c>
      <c r="AA33" s="626"/>
      <c r="AB33" s="626"/>
      <c r="AC33" s="626"/>
      <c r="AD33" s="627">
        <v>1348</v>
      </c>
      <c r="AE33" s="627"/>
      <c r="AF33" s="627"/>
      <c r="AG33" s="627"/>
      <c r="AH33" s="627"/>
      <c r="AI33" s="627"/>
      <c r="AJ33" s="627"/>
      <c r="AK33" s="627"/>
      <c r="AL33" s="628">
        <v>0</v>
      </c>
      <c r="AM33" s="629"/>
      <c r="AN33" s="629"/>
      <c r="AO33" s="630"/>
      <c r="AP33" s="673"/>
      <c r="AQ33" s="674"/>
      <c r="AR33" s="674"/>
      <c r="AS33" s="674"/>
      <c r="AT33" s="677"/>
      <c r="AU33" s="202"/>
      <c r="AV33" s="202"/>
      <c r="AW33" s="202"/>
      <c r="AX33" s="644" t="s">
        <v>321</v>
      </c>
      <c r="AY33" s="645"/>
      <c r="AZ33" s="645"/>
      <c r="BA33" s="645"/>
      <c r="BB33" s="645"/>
      <c r="BC33" s="645"/>
      <c r="BD33" s="645"/>
      <c r="BE33" s="645"/>
      <c r="BF33" s="646"/>
      <c r="BG33" s="681">
        <v>99.9</v>
      </c>
      <c r="BH33" s="682"/>
      <c r="BI33" s="682"/>
      <c r="BJ33" s="682"/>
      <c r="BK33" s="682"/>
      <c r="BL33" s="682"/>
      <c r="BM33" s="683">
        <v>99.8</v>
      </c>
      <c r="BN33" s="682"/>
      <c r="BO33" s="682"/>
      <c r="BP33" s="682"/>
      <c r="BQ33" s="684"/>
      <c r="BR33" s="681">
        <v>99.8</v>
      </c>
      <c r="BS33" s="682"/>
      <c r="BT33" s="682"/>
      <c r="BU33" s="682"/>
      <c r="BV33" s="682"/>
      <c r="BW33" s="682"/>
      <c r="BX33" s="683">
        <v>99.7</v>
      </c>
      <c r="BY33" s="682"/>
      <c r="BZ33" s="682"/>
      <c r="CA33" s="682"/>
      <c r="CB33" s="684"/>
      <c r="CD33" s="620" t="s">
        <v>322</v>
      </c>
      <c r="CE33" s="621"/>
      <c r="CF33" s="621"/>
      <c r="CG33" s="621"/>
      <c r="CH33" s="621"/>
      <c r="CI33" s="621"/>
      <c r="CJ33" s="621"/>
      <c r="CK33" s="621"/>
      <c r="CL33" s="621"/>
      <c r="CM33" s="621"/>
      <c r="CN33" s="621"/>
      <c r="CO33" s="621"/>
      <c r="CP33" s="621"/>
      <c r="CQ33" s="622"/>
      <c r="CR33" s="623">
        <v>22844562</v>
      </c>
      <c r="CS33" s="656"/>
      <c r="CT33" s="656"/>
      <c r="CU33" s="656"/>
      <c r="CV33" s="656"/>
      <c r="CW33" s="656"/>
      <c r="CX33" s="656"/>
      <c r="CY33" s="657"/>
      <c r="CZ33" s="628">
        <v>45.3</v>
      </c>
      <c r="DA33" s="654"/>
      <c r="DB33" s="654"/>
      <c r="DC33" s="658"/>
      <c r="DD33" s="632">
        <v>16665466</v>
      </c>
      <c r="DE33" s="656"/>
      <c r="DF33" s="656"/>
      <c r="DG33" s="656"/>
      <c r="DH33" s="656"/>
      <c r="DI33" s="656"/>
      <c r="DJ33" s="656"/>
      <c r="DK33" s="657"/>
      <c r="DL33" s="632">
        <v>11399547</v>
      </c>
      <c r="DM33" s="656"/>
      <c r="DN33" s="656"/>
      <c r="DO33" s="656"/>
      <c r="DP33" s="656"/>
      <c r="DQ33" s="656"/>
      <c r="DR33" s="656"/>
      <c r="DS33" s="656"/>
      <c r="DT33" s="656"/>
      <c r="DU33" s="656"/>
      <c r="DV33" s="657"/>
      <c r="DW33" s="628">
        <v>45.6</v>
      </c>
      <c r="DX33" s="654"/>
      <c r="DY33" s="654"/>
      <c r="DZ33" s="654"/>
      <c r="EA33" s="654"/>
      <c r="EB33" s="654"/>
      <c r="EC33" s="655"/>
    </row>
    <row r="34" spans="2:133" ht="11.25" customHeight="1" x14ac:dyDescent="0.2">
      <c r="B34" s="620" t="s">
        <v>323</v>
      </c>
      <c r="C34" s="621"/>
      <c r="D34" s="621"/>
      <c r="E34" s="621"/>
      <c r="F34" s="621"/>
      <c r="G34" s="621"/>
      <c r="H34" s="621"/>
      <c r="I34" s="621"/>
      <c r="J34" s="621"/>
      <c r="K34" s="621"/>
      <c r="L34" s="621"/>
      <c r="M34" s="621"/>
      <c r="N34" s="621"/>
      <c r="O34" s="621"/>
      <c r="P34" s="621"/>
      <c r="Q34" s="622"/>
      <c r="R34" s="623">
        <v>58650</v>
      </c>
      <c r="S34" s="624"/>
      <c r="T34" s="624"/>
      <c r="U34" s="624"/>
      <c r="V34" s="624"/>
      <c r="W34" s="624"/>
      <c r="X34" s="624"/>
      <c r="Y34" s="625"/>
      <c r="Z34" s="626">
        <v>0.1</v>
      </c>
      <c r="AA34" s="626"/>
      <c r="AB34" s="626"/>
      <c r="AC34" s="626"/>
      <c r="AD34" s="627" t="s">
        <v>129</v>
      </c>
      <c r="AE34" s="627"/>
      <c r="AF34" s="627"/>
      <c r="AG34" s="627"/>
      <c r="AH34" s="627"/>
      <c r="AI34" s="627"/>
      <c r="AJ34" s="627"/>
      <c r="AK34" s="627"/>
      <c r="AL34" s="628" t="s">
        <v>129</v>
      </c>
      <c r="AM34" s="629"/>
      <c r="AN34" s="629"/>
      <c r="AO34" s="630"/>
      <c r="AP34" s="203"/>
      <c r="AQ34" s="204"/>
      <c r="AS34" s="201"/>
      <c r="AT34" s="201"/>
      <c r="AU34" s="201"/>
      <c r="AV34" s="201"/>
      <c r="AW34" s="201"/>
      <c r="AX34" s="201"/>
      <c r="AY34" s="201"/>
      <c r="AZ34" s="201"/>
      <c r="BA34" s="201"/>
      <c r="BB34" s="201"/>
      <c r="BC34" s="201"/>
      <c r="BD34" s="201"/>
      <c r="BE34" s="201"/>
      <c r="BF34" s="201"/>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D34" s="620" t="s">
        <v>324</v>
      </c>
      <c r="CE34" s="621"/>
      <c r="CF34" s="621"/>
      <c r="CG34" s="621"/>
      <c r="CH34" s="621"/>
      <c r="CI34" s="621"/>
      <c r="CJ34" s="621"/>
      <c r="CK34" s="621"/>
      <c r="CL34" s="621"/>
      <c r="CM34" s="621"/>
      <c r="CN34" s="621"/>
      <c r="CO34" s="621"/>
      <c r="CP34" s="621"/>
      <c r="CQ34" s="622"/>
      <c r="CR34" s="623">
        <v>9132375</v>
      </c>
      <c r="CS34" s="624"/>
      <c r="CT34" s="624"/>
      <c r="CU34" s="624"/>
      <c r="CV34" s="624"/>
      <c r="CW34" s="624"/>
      <c r="CX34" s="624"/>
      <c r="CY34" s="625"/>
      <c r="CZ34" s="628">
        <v>18.100000000000001</v>
      </c>
      <c r="DA34" s="654"/>
      <c r="DB34" s="654"/>
      <c r="DC34" s="658"/>
      <c r="DD34" s="632">
        <v>5905638</v>
      </c>
      <c r="DE34" s="624"/>
      <c r="DF34" s="624"/>
      <c r="DG34" s="624"/>
      <c r="DH34" s="624"/>
      <c r="DI34" s="624"/>
      <c r="DJ34" s="624"/>
      <c r="DK34" s="625"/>
      <c r="DL34" s="632">
        <v>5272001</v>
      </c>
      <c r="DM34" s="624"/>
      <c r="DN34" s="624"/>
      <c r="DO34" s="624"/>
      <c r="DP34" s="624"/>
      <c r="DQ34" s="624"/>
      <c r="DR34" s="624"/>
      <c r="DS34" s="624"/>
      <c r="DT34" s="624"/>
      <c r="DU34" s="624"/>
      <c r="DV34" s="625"/>
      <c r="DW34" s="628">
        <v>21.1</v>
      </c>
      <c r="DX34" s="654"/>
      <c r="DY34" s="654"/>
      <c r="DZ34" s="654"/>
      <c r="EA34" s="654"/>
      <c r="EB34" s="654"/>
      <c r="EC34" s="655"/>
    </row>
    <row r="35" spans="2:133" ht="11.25" customHeight="1" x14ac:dyDescent="0.2">
      <c r="B35" s="620" t="s">
        <v>325</v>
      </c>
      <c r="C35" s="621"/>
      <c r="D35" s="621"/>
      <c r="E35" s="621"/>
      <c r="F35" s="621"/>
      <c r="G35" s="621"/>
      <c r="H35" s="621"/>
      <c r="I35" s="621"/>
      <c r="J35" s="621"/>
      <c r="K35" s="621"/>
      <c r="L35" s="621"/>
      <c r="M35" s="621"/>
      <c r="N35" s="621"/>
      <c r="O35" s="621"/>
      <c r="P35" s="621"/>
      <c r="Q35" s="622"/>
      <c r="R35" s="623">
        <v>1853622</v>
      </c>
      <c r="S35" s="624"/>
      <c r="T35" s="624"/>
      <c r="U35" s="624"/>
      <c r="V35" s="624"/>
      <c r="W35" s="624"/>
      <c r="X35" s="624"/>
      <c r="Y35" s="625"/>
      <c r="Z35" s="626">
        <v>3.5</v>
      </c>
      <c r="AA35" s="626"/>
      <c r="AB35" s="626"/>
      <c r="AC35" s="626"/>
      <c r="AD35" s="627" t="s">
        <v>241</v>
      </c>
      <c r="AE35" s="627"/>
      <c r="AF35" s="627"/>
      <c r="AG35" s="627"/>
      <c r="AH35" s="627"/>
      <c r="AI35" s="627"/>
      <c r="AJ35" s="627"/>
      <c r="AK35" s="627"/>
      <c r="AL35" s="628" t="s">
        <v>241</v>
      </c>
      <c r="AM35" s="629"/>
      <c r="AN35" s="629"/>
      <c r="AO35" s="630"/>
      <c r="AP35" s="205"/>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263710</v>
      </c>
      <c r="CS35" s="656"/>
      <c r="CT35" s="656"/>
      <c r="CU35" s="656"/>
      <c r="CV35" s="656"/>
      <c r="CW35" s="656"/>
      <c r="CX35" s="656"/>
      <c r="CY35" s="657"/>
      <c r="CZ35" s="628">
        <v>0.5</v>
      </c>
      <c r="DA35" s="654"/>
      <c r="DB35" s="654"/>
      <c r="DC35" s="658"/>
      <c r="DD35" s="632">
        <v>254718</v>
      </c>
      <c r="DE35" s="656"/>
      <c r="DF35" s="656"/>
      <c r="DG35" s="656"/>
      <c r="DH35" s="656"/>
      <c r="DI35" s="656"/>
      <c r="DJ35" s="656"/>
      <c r="DK35" s="657"/>
      <c r="DL35" s="632">
        <v>254718</v>
      </c>
      <c r="DM35" s="656"/>
      <c r="DN35" s="656"/>
      <c r="DO35" s="656"/>
      <c r="DP35" s="656"/>
      <c r="DQ35" s="656"/>
      <c r="DR35" s="656"/>
      <c r="DS35" s="656"/>
      <c r="DT35" s="656"/>
      <c r="DU35" s="656"/>
      <c r="DV35" s="657"/>
      <c r="DW35" s="628">
        <v>1</v>
      </c>
      <c r="DX35" s="654"/>
      <c r="DY35" s="654"/>
      <c r="DZ35" s="654"/>
      <c r="EA35" s="654"/>
      <c r="EB35" s="654"/>
      <c r="EC35" s="655"/>
    </row>
    <row r="36" spans="2:133" ht="11.25" customHeight="1" x14ac:dyDescent="0.2">
      <c r="B36" s="620" t="s">
        <v>329</v>
      </c>
      <c r="C36" s="621"/>
      <c r="D36" s="621"/>
      <c r="E36" s="621"/>
      <c r="F36" s="621"/>
      <c r="G36" s="621"/>
      <c r="H36" s="621"/>
      <c r="I36" s="621"/>
      <c r="J36" s="621"/>
      <c r="K36" s="621"/>
      <c r="L36" s="621"/>
      <c r="M36" s="621"/>
      <c r="N36" s="621"/>
      <c r="O36" s="621"/>
      <c r="P36" s="621"/>
      <c r="Q36" s="622"/>
      <c r="R36" s="623">
        <v>1863662</v>
      </c>
      <c r="S36" s="624"/>
      <c r="T36" s="624"/>
      <c r="U36" s="624"/>
      <c r="V36" s="624"/>
      <c r="W36" s="624"/>
      <c r="X36" s="624"/>
      <c r="Y36" s="625"/>
      <c r="Z36" s="626">
        <v>3.5</v>
      </c>
      <c r="AA36" s="626"/>
      <c r="AB36" s="626"/>
      <c r="AC36" s="626"/>
      <c r="AD36" s="627" t="s">
        <v>241</v>
      </c>
      <c r="AE36" s="627"/>
      <c r="AF36" s="627"/>
      <c r="AG36" s="627"/>
      <c r="AH36" s="627"/>
      <c r="AI36" s="627"/>
      <c r="AJ36" s="627"/>
      <c r="AK36" s="627"/>
      <c r="AL36" s="628" t="s">
        <v>129</v>
      </c>
      <c r="AM36" s="629"/>
      <c r="AN36" s="629"/>
      <c r="AO36" s="630"/>
      <c r="AP36" s="205"/>
      <c r="AQ36" s="689" t="s">
        <v>330</v>
      </c>
      <c r="AR36" s="690"/>
      <c r="AS36" s="690"/>
      <c r="AT36" s="690"/>
      <c r="AU36" s="690"/>
      <c r="AV36" s="690"/>
      <c r="AW36" s="690"/>
      <c r="AX36" s="690"/>
      <c r="AY36" s="691"/>
      <c r="AZ36" s="612">
        <v>4399063</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204439</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7856819</v>
      </c>
      <c r="CS36" s="624"/>
      <c r="CT36" s="624"/>
      <c r="CU36" s="624"/>
      <c r="CV36" s="624"/>
      <c r="CW36" s="624"/>
      <c r="CX36" s="624"/>
      <c r="CY36" s="625"/>
      <c r="CZ36" s="628">
        <v>15.6</v>
      </c>
      <c r="DA36" s="654"/>
      <c r="DB36" s="654"/>
      <c r="DC36" s="658"/>
      <c r="DD36" s="632">
        <v>5496029</v>
      </c>
      <c r="DE36" s="624"/>
      <c r="DF36" s="624"/>
      <c r="DG36" s="624"/>
      <c r="DH36" s="624"/>
      <c r="DI36" s="624"/>
      <c r="DJ36" s="624"/>
      <c r="DK36" s="625"/>
      <c r="DL36" s="632">
        <v>3254549</v>
      </c>
      <c r="DM36" s="624"/>
      <c r="DN36" s="624"/>
      <c r="DO36" s="624"/>
      <c r="DP36" s="624"/>
      <c r="DQ36" s="624"/>
      <c r="DR36" s="624"/>
      <c r="DS36" s="624"/>
      <c r="DT36" s="624"/>
      <c r="DU36" s="624"/>
      <c r="DV36" s="625"/>
      <c r="DW36" s="628">
        <v>13</v>
      </c>
      <c r="DX36" s="654"/>
      <c r="DY36" s="654"/>
      <c r="DZ36" s="654"/>
      <c r="EA36" s="654"/>
      <c r="EB36" s="654"/>
      <c r="EC36" s="655"/>
    </row>
    <row r="37" spans="2:133" ht="11.25" customHeight="1" x14ac:dyDescent="0.2">
      <c r="B37" s="620" t="s">
        <v>333</v>
      </c>
      <c r="C37" s="621"/>
      <c r="D37" s="621"/>
      <c r="E37" s="621"/>
      <c r="F37" s="621"/>
      <c r="G37" s="621"/>
      <c r="H37" s="621"/>
      <c r="I37" s="621"/>
      <c r="J37" s="621"/>
      <c r="K37" s="621"/>
      <c r="L37" s="621"/>
      <c r="M37" s="621"/>
      <c r="N37" s="621"/>
      <c r="O37" s="621"/>
      <c r="P37" s="621"/>
      <c r="Q37" s="622"/>
      <c r="R37" s="623">
        <v>307677</v>
      </c>
      <c r="S37" s="624"/>
      <c r="T37" s="624"/>
      <c r="U37" s="624"/>
      <c r="V37" s="624"/>
      <c r="W37" s="624"/>
      <c r="X37" s="624"/>
      <c r="Y37" s="625"/>
      <c r="Z37" s="626">
        <v>0.6</v>
      </c>
      <c r="AA37" s="626"/>
      <c r="AB37" s="626"/>
      <c r="AC37" s="626"/>
      <c r="AD37" s="627" t="s">
        <v>129</v>
      </c>
      <c r="AE37" s="627"/>
      <c r="AF37" s="627"/>
      <c r="AG37" s="627"/>
      <c r="AH37" s="627"/>
      <c r="AI37" s="627"/>
      <c r="AJ37" s="627"/>
      <c r="AK37" s="627"/>
      <c r="AL37" s="628" t="s">
        <v>129</v>
      </c>
      <c r="AM37" s="629"/>
      <c r="AN37" s="629"/>
      <c r="AO37" s="630"/>
      <c r="AQ37" s="686" t="s">
        <v>334</v>
      </c>
      <c r="AR37" s="687"/>
      <c r="AS37" s="687"/>
      <c r="AT37" s="687"/>
      <c r="AU37" s="687"/>
      <c r="AV37" s="687"/>
      <c r="AW37" s="687"/>
      <c r="AX37" s="687"/>
      <c r="AY37" s="688"/>
      <c r="AZ37" s="623">
        <v>540695</v>
      </c>
      <c r="BA37" s="624"/>
      <c r="BB37" s="624"/>
      <c r="BC37" s="624"/>
      <c r="BD37" s="656"/>
      <c r="BE37" s="656"/>
      <c r="BF37" s="678"/>
      <c r="BG37" s="620" t="s">
        <v>335</v>
      </c>
      <c r="BH37" s="621"/>
      <c r="BI37" s="621"/>
      <c r="BJ37" s="621"/>
      <c r="BK37" s="621"/>
      <c r="BL37" s="621"/>
      <c r="BM37" s="621"/>
      <c r="BN37" s="621"/>
      <c r="BO37" s="621"/>
      <c r="BP37" s="621"/>
      <c r="BQ37" s="621"/>
      <c r="BR37" s="621"/>
      <c r="BS37" s="621"/>
      <c r="BT37" s="621"/>
      <c r="BU37" s="622"/>
      <c r="BV37" s="623">
        <v>-360561</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568738</v>
      </c>
      <c r="CS37" s="656"/>
      <c r="CT37" s="656"/>
      <c r="CU37" s="656"/>
      <c r="CV37" s="656"/>
      <c r="CW37" s="656"/>
      <c r="CX37" s="656"/>
      <c r="CY37" s="657"/>
      <c r="CZ37" s="628">
        <v>1.1000000000000001</v>
      </c>
      <c r="DA37" s="654"/>
      <c r="DB37" s="654"/>
      <c r="DC37" s="658"/>
      <c r="DD37" s="632">
        <v>248779</v>
      </c>
      <c r="DE37" s="656"/>
      <c r="DF37" s="656"/>
      <c r="DG37" s="656"/>
      <c r="DH37" s="656"/>
      <c r="DI37" s="656"/>
      <c r="DJ37" s="656"/>
      <c r="DK37" s="657"/>
      <c r="DL37" s="632">
        <v>228547</v>
      </c>
      <c r="DM37" s="656"/>
      <c r="DN37" s="656"/>
      <c r="DO37" s="656"/>
      <c r="DP37" s="656"/>
      <c r="DQ37" s="656"/>
      <c r="DR37" s="656"/>
      <c r="DS37" s="656"/>
      <c r="DT37" s="656"/>
      <c r="DU37" s="656"/>
      <c r="DV37" s="657"/>
      <c r="DW37" s="628">
        <v>0.9</v>
      </c>
      <c r="DX37" s="654"/>
      <c r="DY37" s="654"/>
      <c r="DZ37" s="654"/>
      <c r="EA37" s="654"/>
      <c r="EB37" s="654"/>
      <c r="EC37" s="655"/>
    </row>
    <row r="38" spans="2:133" ht="11.25" customHeight="1" x14ac:dyDescent="0.2">
      <c r="B38" s="620" t="s">
        <v>337</v>
      </c>
      <c r="C38" s="621"/>
      <c r="D38" s="621"/>
      <c r="E38" s="621"/>
      <c r="F38" s="621"/>
      <c r="G38" s="621"/>
      <c r="H38" s="621"/>
      <c r="I38" s="621"/>
      <c r="J38" s="621"/>
      <c r="K38" s="621"/>
      <c r="L38" s="621"/>
      <c r="M38" s="621"/>
      <c r="N38" s="621"/>
      <c r="O38" s="621"/>
      <c r="P38" s="621"/>
      <c r="Q38" s="622"/>
      <c r="R38" s="623">
        <v>1003600</v>
      </c>
      <c r="S38" s="624"/>
      <c r="T38" s="624"/>
      <c r="U38" s="624"/>
      <c r="V38" s="624"/>
      <c r="W38" s="624"/>
      <c r="X38" s="624"/>
      <c r="Y38" s="625"/>
      <c r="Z38" s="626">
        <v>1.9</v>
      </c>
      <c r="AA38" s="626"/>
      <c r="AB38" s="626"/>
      <c r="AC38" s="626"/>
      <c r="AD38" s="627" t="s">
        <v>241</v>
      </c>
      <c r="AE38" s="627"/>
      <c r="AF38" s="627"/>
      <c r="AG38" s="627"/>
      <c r="AH38" s="627"/>
      <c r="AI38" s="627"/>
      <c r="AJ38" s="627"/>
      <c r="AK38" s="627"/>
      <c r="AL38" s="628" t="s">
        <v>129</v>
      </c>
      <c r="AM38" s="629"/>
      <c r="AN38" s="629"/>
      <c r="AO38" s="630"/>
      <c r="AQ38" s="686" t="s">
        <v>338</v>
      </c>
      <c r="AR38" s="687"/>
      <c r="AS38" s="687"/>
      <c r="AT38" s="687"/>
      <c r="AU38" s="687"/>
      <c r="AV38" s="687"/>
      <c r="AW38" s="687"/>
      <c r="AX38" s="687"/>
      <c r="AY38" s="688"/>
      <c r="AZ38" s="623">
        <v>58869</v>
      </c>
      <c r="BA38" s="624"/>
      <c r="BB38" s="624"/>
      <c r="BC38" s="624"/>
      <c r="BD38" s="656"/>
      <c r="BE38" s="656"/>
      <c r="BF38" s="678"/>
      <c r="BG38" s="620" t="s">
        <v>339</v>
      </c>
      <c r="BH38" s="621"/>
      <c r="BI38" s="621"/>
      <c r="BJ38" s="621"/>
      <c r="BK38" s="621"/>
      <c r="BL38" s="621"/>
      <c r="BM38" s="621"/>
      <c r="BN38" s="621"/>
      <c r="BO38" s="621"/>
      <c r="BP38" s="621"/>
      <c r="BQ38" s="621"/>
      <c r="BR38" s="621"/>
      <c r="BS38" s="621"/>
      <c r="BT38" s="621"/>
      <c r="BU38" s="622"/>
      <c r="BV38" s="623">
        <v>15162</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3773723</v>
      </c>
      <c r="CS38" s="624"/>
      <c r="CT38" s="624"/>
      <c r="CU38" s="624"/>
      <c r="CV38" s="624"/>
      <c r="CW38" s="624"/>
      <c r="CX38" s="624"/>
      <c r="CY38" s="625"/>
      <c r="CZ38" s="628">
        <v>7.5</v>
      </c>
      <c r="DA38" s="654"/>
      <c r="DB38" s="654"/>
      <c r="DC38" s="658"/>
      <c r="DD38" s="632">
        <v>3273512</v>
      </c>
      <c r="DE38" s="624"/>
      <c r="DF38" s="624"/>
      <c r="DG38" s="624"/>
      <c r="DH38" s="624"/>
      <c r="DI38" s="624"/>
      <c r="DJ38" s="624"/>
      <c r="DK38" s="625"/>
      <c r="DL38" s="632">
        <v>2618279</v>
      </c>
      <c r="DM38" s="624"/>
      <c r="DN38" s="624"/>
      <c r="DO38" s="624"/>
      <c r="DP38" s="624"/>
      <c r="DQ38" s="624"/>
      <c r="DR38" s="624"/>
      <c r="DS38" s="624"/>
      <c r="DT38" s="624"/>
      <c r="DU38" s="624"/>
      <c r="DV38" s="625"/>
      <c r="DW38" s="628">
        <v>10.5</v>
      </c>
      <c r="DX38" s="654"/>
      <c r="DY38" s="654"/>
      <c r="DZ38" s="654"/>
      <c r="EA38" s="654"/>
      <c r="EB38" s="654"/>
      <c r="EC38" s="655"/>
    </row>
    <row r="39" spans="2:133" ht="11.25" customHeight="1" x14ac:dyDescent="0.2">
      <c r="B39" s="620" t="s">
        <v>341</v>
      </c>
      <c r="C39" s="621"/>
      <c r="D39" s="621"/>
      <c r="E39" s="621"/>
      <c r="F39" s="621"/>
      <c r="G39" s="621"/>
      <c r="H39" s="621"/>
      <c r="I39" s="621"/>
      <c r="J39" s="621"/>
      <c r="K39" s="621"/>
      <c r="L39" s="621"/>
      <c r="M39" s="621"/>
      <c r="N39" s="621"/>
      <c r="O39" s="621"/>
      <c r="P39" s="621"/>
      <c r="Q39" s="622"/>
      <c r="R39" s="623" t="s">
        <v>129</v>
      </c>
      <c r="S39" s="624"/>
      <c r="T39" s="624"/>
      <c r="U39" s="624"/>
      <c r="V39" s="624"/>
      <c r="W39" s="624"/>
      <c r="X39" s="624"/>
      <c r="Y39" s="625"/>
      <c r="Z39" s="626" t="s">
        <v>129</v>
      </c>
      <c r="AA39" s="626"/>
      <c r="AB39" s="626"/>
      <c r="AC39" s="626"/>
      <c r="AD39" s="627" t="s">
        <v>129</v>
      </c>
      <c r="AE39" s="627"/>
      <c r="AF39" s="627"/>
      <c r="AG39" s="627"/>
      <c r="AH39" s="627"/>
      <c r="AI39" s="627"/>
      <c r="AJ39" s="627"/>
      <c r="AK39" s="627"/>
      <c r="AL39" s="628" t="s">
        <v>241</v>
      </c>
      <c r="AM39" s="629"/>
      <c r="AN39" s="629"/>
      <c r="AO39" s="630"/>
      <c r="AQ39" s="686" t="s">
        <v>342</v>
      </c>
      <c r="AR39" s="687"/>
      <c r="AS39" s="687"/>
      <c r="AT39" s="687"/>
      <c r="AU39" s="687"/>
      <c r="AV39" s="687"/>
      <c r="AW39" s="687"/>
      <c r="AX39" s="687"/>
      <c r="AY39" s="688"/>
      <c r="AZ39" s="623">
        <v>25776</v>
      </c>
      <c r="BA39" s="624"/>
      <c r="BB39" s="624"/>
      <c r="BC39" s="624"/>
      <c r="BD39" s="656"/>
      <c r="BE39" s="656"/>
      <c r="BF39" s="678"/>
      <c r="BG39" s="620" t="s">
        <v>343</v>
      </c>
      <c r="BH39" s="621"/>
      <c r="BI39" s="621"/>
      <c r="BJ39" s="621"/>
      <c r="BK39" s="621"/>
      <c r="BL39" s="621"/>
      <c r="BM39" s="621"/>
      <c r="BN39" s="621"/>
      <c r="BO39" s="621"/>
      <c r="BP39" s="621"/>
      <c r="BQ39" s="621"/>
      <c r="BR39" s="621"/>
      <c r="BS39" s="621"/>
      <c r="BT39" s="621"/>
      <c r="BU39" s="622"/>
      <c r="BV39" s="623">
        <v>21178</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1817935</v>
      </c>
      <c r="CS39" s="656"/>
      <c r="CT39" s="656"/>
      <c r="CU39" s="656"/>
      <c r="CV39" s="656"/>
      <c r="CW39" s="656"/>
      <c r="CX39" s="656"/>
      <c r="CY39" s="657"/>
      <c r="CZ39" s="628">
        <v>3.6</v>
      </c>
      <c r="DA39" s="654"/>
      <c r="DB39" s="654"/>
      <c r="DC39" s="658"/>
      <c r="DD39" s="632">
        <v>1735569</v>
      </c>
      <c r="DE39" s="656"/>
      <c r="DF39" s="656"/>
      <c r="DG39" s="656"/>
      <c r="DH39" s="656"/>
      <c r="DI39" s="656"/>
      <c r="DJ39" s="656"/>
      <c r="DK39" s="657"/>
      <c r="DL39" s="632" t="s">
        <v>241</v>
      </c>
      <c r="DM39" s="656"/>
      <c r="DN39" s="656"/>
      <c r="DO39" s="656"/>
      <c r="DP39" s="656"/>
      <c r="DQ39" s="656"/>
      <c r="DR39" s="656"/>
      <c r="DS39" s="656"/>
      <c r="DT39" s="656"/>
      <c r="DU39" s="656"/>
      <c r="DV39" s="657"/>
      <c r="DW39" s="628" t="s">
        <v>241</v>
      </c>
      <c r="DX39" s="654"/>
      <c r="DY39" s="654"/>
      <c r="DZ39" s="654"/>
      <c r="EA39" s="654"/>
      <c r="EB39" s="654"/>
      <c r="EC39" s="655"/>
    </row>
    <row r="40" spans="2:133" ht="11.25" customHeight="1" x14ac:dyDescent="0.2">
      <c r="B40" s="620" t="s">
        <v>345</v>
      </c>
      <c r="C40" s="621"/>
      <c r="D40" s="621"/>
      <c r="E40" s="621"/>
      <c r="F40" s="621"/>
      <c r="G40" s="621"/>
      <c r="H40" s="621"/>
      <c r="I40" s="621"/>
      <c r="J40" s="621"/>
      <c r="K40" s="621"/>
      <c r="L40" s="621"/>
      <c r="M40" s="621"/>
      <c r="N40" s="621"/>
      <c r="O40" s="621"/>
      <c r="P40" s="621"/>
      <c r="Q40" s="622"/>
      <c r="R40" s="623" t="s">
        <v>129</v>
      </c>
      <c r="S40" s="624"/>
      <c r="T40" s="624"/>
      <c r="U40" s="624"/>
      <c r="V40" s="624"/>
      <c r="W40" s="624"/>
      <c r="X40" s="624"/>
      <c r="Y40" s="625"/>
      <c r="Z40" s="626" t="s">
        <v>129</v>
      </c>
      <c r="AA40" s="626"/>
      <c r="AB40" s="626"/>
      <c r="AC40" s="626"/>
      <c r="AD40" s="627" t="s">
        <v>129</v>
      </c>
      <c r="AE40" s="627"/>
      <c r="AF40" s="627"/>
      <c r="AG40" s="627"/>
      <c r="AH40" s="627"/>
      <c r="AI40" s="627"/>
      <c r="AJ40" s="627"/>
      <c r="AK40" s="627"/>
      <c r="AL40" s="628" t="s">
        <v>129</v>
      </c>
      <c r="AM40" s="629"/>
      <c r="AN40" s="629"/>
      <c r="AO40" s="630"/>
      <c r="AQ40" s="686" t="s">
        <v>346</v>
      </c>
      <c r="AR40" s="687"/>
      <c r="AS40" s="687"/>
      <c r="AT40" s="687"/>
      <c r="AU40" s="687"/>
      <c r="AV40" s="687"/>
      <c r="AW40" s="687"/>
      <c r="AX40" s="687"/>
      <c r="AY40" s="688"/>
      <c r="AZ40" s="623">
        <v>4653</v>
      </c>
      <c r="BA40" s="624"/>
      <c r="BB40" s="624"/>
      <c r="BC40" s="624"/>
      <c r="BD40" s="656"/>
      <c r="BE40" s="656"/>
      <c r="BF40" s="678"/>
      <c r="BG40" s="671" t="s">
        <v>347</v>
      </c>
      <c r="BH40" s="672"/>
      <c r="BI40" s="672"/>
      <c r="BJ40" s="672"/>
      <c r="BK40" s="672"/>
      <c r="BL40" s="206"/>
      <c r="BM40" s="621" t="s">
        <v>348</v>
      </c>
      <c r="BN40" s="621"/>
      <c r="BO40" s="621"/>
      <c r="BP40" s="621"/>
      <c r="BQ40" s="621"/>
      <c r="BR40" s="621"/>
      <c r="BS40" s="621"/>
      <c r="BT40" s="621"/>
      <c r="BU40" s="622"/>
      <c r="BV40" s="623">
        <v>117</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t="s">
        <v>129</v>
      </c>
      <c r="CS40" s="624"/>
      <c r="CT40" s="624"/>
      <c r="CU40" s="624"/>
      <c r="CV40" s="624"/>
      <c r="CW40" s="624"/>
      <c r="CX40" s="624"/>
      <c r="CY40" s="625"/>
      <c r="CZ40" s="628" t="s">
        <v>129</v>
      </c>
      <c r="DA40" s="654"/>
      <c r="DB40" s="654"/>
      <c r="DC40" s="658"/>
      <c r="DD40" s="632" t="s">
        <v>129</v>
      </c>
      <c r="DE40" s="624"/>
      <c r="DF40" s="624"/>
      <c r="DG40" s="624"/>
      <c r="DH40" s="624"/>
      <c r="DI40" s="624"/>
      <c r="DJ40" s="624"/>
      <c r="DK40" s="625"/>
      <c r="DL40" s="632" t="s">
        <v>129</v>
      </c>
      <c r="DM40" s="624"/>
      <c r="DN40" s="624"/>
      <c r="DO40" s="624"/>
      <c r="DP40" s="624"/>
      <c r="DQ40" s="624"/>
      <c r="DR40" s="624"/>
      <c r="DS40" s="624"/>
      <c r="DT40" s="624"/>
      <c r="DU40" s="624"/>
      <c r="DV40" s="625"/>
      <c r="DW40" s="628" t="s">
        <v>241</v>
      </c>
      <c r="DX40" s="654"/>
      <c r="DY40" s="654"/>
      <c r="DZ40" s="654"/>
      <c r="EA40" s="654"/>
      <c r="EB40" s="654"/>
      <c r="EC40" s="655"/>
    </row>
    <row r="41" spans="2:133" ht="11.25" customHeight="1" x14ac:dyDescent="0.2">
      <c r="B41" s="644" t="s">
        <v>350</v>
      </c>
      <c r="C41" s="645"/>
      <c r="D41" s="645"/>
      <c r="E41" s="645"/>
      <c r="F41" s="645"/>
      <c r="G41" s="645"/>
      <c r="H41" s="645"/>
      <c r="I41" s="645"/>
      <c r="J41" s="645"/>
      <c r="K41" s="645"/>
      <c r="L41" s="645"/>
      <c r="M41" s="645"/>
      <c r="N41" s="645"/>
      <c r="O41" s="645"/>
      <c r="P41" s="645"/>
      <c r="Q41" s="646"/>
      <c r="R41" s="695">
        <v>52997404</v>
      </c>
      <c r="S41" s="696"/>
      <c r="T41" s="696"/>
      <c r="U41" s="696"/>
      <c r="V41" s="696"/>
      <c r="W41" s="696"/>
      <c r="X41" s="696"/>
      <c r="Y41" s="700"/>
      <c r="Z41" s="701">
        <v>100</v>
      </c>
      <c r="AA41" s="701"/>
      <c r="AB41" s="701"/>
      <c r="AC41" s="701"/>
      <c r="AD41" s="702">
        <v>25022681</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1136494</v>
      </c>
      <c r="BA41" s="624"/>
      <c r="BB41" s="624"/>
      <c r="BC41" s="624"/>
      <c r="BD41" s="656"/>
      <c r="BE41" s="656"/>
      <c r="BF41" s="678"/>
      <c r="BG41" s="671"/>
      <c r="BH41" s="672"/>
      <c r="BI41" s="672"/>
      <c r="BJ41" s="672"/>
      <c r="BK41" s="672"/>
      <c r="BL41" s="206"/>
      <c r="BM41" s="621" t="s">
        <v>352</v>
      </c>
      <c r="BN41" s="621"/>
      <c r="BO41" s="621"/>
      <c r="BP41" s="621"/>
      <c r="BQ41" s="621"/>
      <c r="BR41" s="621"/>
      <c r="BS41" s="621"/>
      <c r="BT41" s="621"/>
      <c r="BU41" s="622"/>
      <c r="BV41" s="623" t="s">
        <v>129</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129</v>
      </c>
      <c r="CS41" s="656"/>
      <c r="CT41" s="656"/>
      <c r="CU41" s="656"/>
      <c r="CV41" s="656"/>
      <c r="CW41" s="656"/>
      <c r="CX41" s="656"/>
      <c r="CY41" s="657"/>
      <c r="CZ41" s="628" t="s">
        <v>241</v>
      </c>
      <c r="DA41" s="654"/>
      <c r="DB41" s="654"/>
      <c r="DC41" s="658"/>
      <c r="DD41" s="632" t="s">
        <v>129</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354</v>
      </c>
      <c r="AR42" s="693"/>
      <c r="AS42" s="693"/>
      <c r="AT42" s="693"/>
      <c r="AU42" s="693"/>
      <c r="AV42" s="693"/>
      <c r="AW42" s="693"/>
      <c r="AX42" s="693"/>
      <c r="AY42" s="694"/>
      <c r="AZ42" s="695">
        <v>2632576</v>
      </c>
      <c r="BA42" s="696"/>
      <c r="BB42" s="696"/>
      <c r="BC42" s="696"/>
      <c r="BD42" s="682"/>
      <c r="BE42" s="682"/>
      <c r="BF42" s="684"/>
      <c r="BG42" s="673"/>
      <c r="BH42" s="674"/>
      <c r="BI42" s="674"/>
      <c r="BJ42" s="674"/>
      <c r="BK42" s="674"/>
      <c r="BL42" s="207"/>
      <c r="BM42" s="645" t="s">
        <v>355</v>
      </c>
      <c r="BN42" s="645"/>
      <c r="BO42" s="645"/>
      <c r="BP42" s="645"/>
      <c r="BQ42" s="645"/>
      <c r="BR42" s="645"/>
      <c r="BS42" s="645"/>
      <c r="BT42" s="645"/>
      <c r="BU42" s="646"/>
      <c r="BV42" s="695">
        <v>307</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2981848</v>
      </c>
      <c r="CS42" s="656"/>
      <c r="CT42" s="656"/>
      <c r="CU42" s="656"/>
      <c r="CV42" s="656"/>
      <c r="CW42" s="656"/>
      <c r="CX42" s="656"/>
      <c r="CY42" s="657"/>
      <c r="CZ42" s="628">
        <v>5.9</v>
      </c>
      <c r="DA42" s="654"/>
      <c r="DB42" s="654"/>
      <c r="DC42" s="658"/>
      <c r="DD42" s="632">
        <v>719784</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197" t="s">
        <v>357</v>
      </c>
      <c r="CD43" s="620" t="s">
        <v>358</v>
      </c>
      <c r="CE43" s="621"/>
      <c r="CF43" s="621"/>
      <c r="CG43" s="621"/>
      <c r="CH43" s="621"/>
      <c r="CI43" s="621"/>
      <c r="CJ43" s="621"/>
      <c r="CK43" s="621"/>
      <c r="CL43" s="621"/>
      <c r="CM43" s="621"/>
      <c r="CN43" s="621"/>
      <c r="CO43" s="621"/>
      <c r="CP43" s="621"/>
      <c r="CQ43" s="622"/>
      <c r="CR43" s="623">
        <v>67569</v>
      </c>
      <c r="CS43" s="656"/>
      <c r="CT43" s="656"/>
      <c r="CU43" s="656"/>
      <c r="CV43" s="656"/>
      <c r="CW43" s="656"/>
      <c r="CX43" s="656"/>
      <c r="CY43" s="657"/>
      <c r="CZ43" s="628">
        <v>0.1</v>
      </c>
      <c r="DA43" s="654"/>
      <c r="DB43" s="654"/>
      <c r="DC43" s="658"/>
      <c r="DD43" s="632">
        <v>60224</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306</v>
      </c>
      <c r="CE44" s="660"/>
      <c r="CF44" s="620" t="s">
        <v>360</v>
      </c>
      <c r="CG44" s="621"/>
      <c r="CH44" s="621"/>
      <c r="CI44" s="621"/>
      <c r="CJ44" s="621"/>
      <c r="CK44" s="621"/>
      <c r="CL44" s="621"/>
      <c r="CM44" s="621"/>
      <c r="CN44" s="621"/>
      <c r="CO44" s="621"/>
      <c r="CP44" s="621"/>
      <c r="CQ44" s="622"/>
      <c r="CR44" s="623">
        <v>2981848</v>
      </c>
      <c r="CS44" s="624"/>
      <c r="CT44" s="624"/>
      <c r="CU44" s="624"/>
      <c r="CV44" s="624"/>
      <c r="CW44" s="624"/>
      <c r="CX44" s="624"/>
      <c r="CY44" s="625"/>
      <c r="CZ44" s="628">
        <v>5.9</v>
      </c>
      <c r="DA44" s="629"/>
      <c r="DB44" s="629"/>
      <c r="DC44" s="635"/>
      <c r="DD44" s="632">
        <v>719784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1044659</v>
      </c>
      <c r="CS45" s="656"/>
      <c r="CT45" s="656"/>
      <c r="CU45" s="656"/>
      <c r="CV45" s="656"/>
      <c r="CW45" s="656"/>
      <c r="CX45" s="656"/>
      <c r="CY45" s="657"/>
      <c r="CZ45" s="628">
        <v>2.1</v>
      </c>
      <c r="DA45" s="654"/>
      <c r="DB45" s="654"/>
      <c r="DC45" s="658"/>
      <c r="DD45" s="632">
        <v>67527</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08"/>
      <c r="CD46" s="661"/>
      <c r="CE46" s="662"/>
      <c r="CF46" s="620" t="s">
        <v>363</v>
      </c>
      <c r="CG46" s="621"/>
      <c r="CH46" s="621"/>
      <c r="CI46" s="621"/>
      <c r="CJ46" s="621"/>
      <c r="CK46" s="621"/>
      <c r="CL46" s="621"/>
      <c r="CM46" s="621"/>
      <c r="CN46" s="621"/>
      <c r="CO46" s="621"/>
      <c r="CP46" s="621"/>
      <c r="CQ46" s="622"/>
      <c r="CR46" s="623">
        <v>1937189</v>
      </c>
      <c r="CS46" s="624"/>
      <c r="CT46" s="624"/>
      <c r="CU46" s="624"/>
      <c r="CV46" s="624"/>
      <c r="CW46" s="624"/>
      <c r="CX46" s="624"/>
      <c r="CY46" s="625"/>
      <c r="CZ46" s="628">
        <v>3.8</v>
      </c>
      <c r="DA46" s="629"/>
      <c r="DB46" s="629"/>
      <c r="DC46" s="635"/>
      <c r="DD46" s="632">
        <v>652257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08"/>
      <c r="CD47" s="661"/>
      <c r="CE47" s="662"/>
      <c r="CF47" s="620" t="s">
        <v>364</v>
      </c>
      <c r="CG47" s="621"/>
      <c r="CH47" s="621"/>
      <c r="CI47" s="621"/>
      <c r="CJ47" s="621"/>
      <c r="CK47" s="621"/>
      <c r="CL47" s="621"/>
      <c r="CM47" s="621"/>
      <c r="CN47" s="621"/>
      <c r="CO47" s="621"/>
      <c r="CP47" s="621"/>
      <c r="CQ47" s="622"/>
      <c r="CR47" s="623" t="s">
        <v>129</v>
      </c>
      <c r="CS47" s="656"/>
      <c r="CT47" s="656"/>
      <c r="CU47" s="656"/>
      <c r="CV47" s="656"/>
      <c r="CW47" s="656"/>
      <c r="CX47" s="656"/>
      <c r="CY47" s="657"/>
      <c r="CZ47" s="628" t="s">
        <v>129</v>
      </c>
      <c r="DA47" s="654"/>
      <c r="DB47" s="654"/>
      <c r="DC47" s="658"/>
      <c r="DD47" s="632" t="s">
        <v>241</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08"/>
      <c r="CD48" s="663"/>
      <c r="CE48" s="664"/>
      <c r="CF48" s="620" t="s">
        <v>365</v>
      </c>
      <c r="CG48" s="621"/>
      <c r="CH48" s="621"/>
      <c r="CI48" s="621"/>
      <c r="CJ48" s="621"/>
      <c r="CK48" s="621"/>
      <c r="CL48" s="621"/>
      <c r="CM48" s="621"/>
      <c r="CN48" s="621"/>
      <c r="CO48" s="621"/>
      <c r="CP48" s="621"/>
      <c r="CQ48" s="622"/>
      <c r="CR48" s="623" t="s">
        <v>129</v>
      </c>
      <c r="CS48" s="624"/>
      <c r="CT48" s="624"/>
      <c r="CU48" s="624"/>
      <c r="CV48" s="624"/>
      <c r="CW48" s="624"/>
      <c r="CX48" s="624"/>
      <c r="CY48" s="625"/>
      <c r="CZ48" s="628" t="s">
        <v>129</v>
      </c>
      <c r="DA48" s="629"/>
      <c r="DB48" s="629"/>
      <c r="DC48" s="635"/>
      <c r="DD48" s="632" t="s">
        <v>241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08"/>
      <c r="CD49" s="644" t="s">
        <v>366</v>
      </c>
      <c r="CE49" s="645"/>
      <c r="CF49" s="645"/>
      <c r="CG49" s="645"/>
      <c r="CH49" s="645"/>
      <c r="CI49" s="645"/>
      <c r="CJ49" s="645"/>
      <c r="CK49" s="645"/>
      <c r="CL49" s="645"/>
      <c r="CM49" s="645"/>
      <c r="CN49" s="645"/>
      <c r="CO49" s="645"/>
      <c r="CP49" s="645"/>
      <c r="CQ49" s="646"/>
      <c r="CR49" s="695">
        <v>50469159</v>
      </c>
      <c r="CS49" s="682"/>
      <c r="CT49" s="682"/>
      <c r="CU49" s="682"/>
      <c r="CV49" s="682"/>
      <c r="CW49" s="682"/>
      <c r="CX49" s="682"/>
      <c r="CY49" s="711"/>
      <c r="CZ49" s="703">
        <v>100</v>
      </c>
      <c r="DA49" s="712"/>
      <c r="DB49" s="712"/>
      <c r="DC49" s="713"/>
      <c r="DD49" s="714">
        <v>29698669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tGi5zQilFqO1Ggh3C8i+A/a52Owftwji+4elD2xxtVorWsFCwEdd//WXJ7zWdAy/4V2GTFFzupsLnPeEObmq5w==" saltValue="elfWfvbKIqJpC5QR+Nv/I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4" customWidth="1"/>
    <col min="131" max="131" width="1.6640625" style="214" customWidth="1"/>
    <col min="132" max="16384" width="9" style="214" hidden="1"/>
  </cols>
  <sheetData>
    <row r="1" spans="1:131" ht="11.25" customHeight="1" thickBot="1" x14ac:dyDescent="0.25">
      <c r="A1" s="210"/>
      <c r="B1" s="210"/>
      <c r="C1" s="210"/>
      <c r="D1" s="210"/>
      <c r="E1" s="210"/>
      <c r="F1" s="210"/>
      <c r="G1" s="210"/>
      <c r="H1" s="210"/>
      <c r="I1" s="210"/>
      <c r="J1" s="210"/>
      <c r="K1" s="210"/>
      <c r="L1" s="210"/>
      <c r="M1" s="210"/>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211"/>
      <c r="DI1" s="211"/>
      <c r="DJ1" s="211"/>
      <c r="DK1" s="211"/>
      <c r="DL1" s="211"/>
      <c r="DM1" s="211"/>
      <c r="DN1" s="211"/>
      <c r="DO1" s="211"/>
      <c r="DP1" s="211"/>
      <c r="DQ1" s="212"/>
      <c r="DR1" s="212"/>
      <c r="DS1" s="212"/>
      <c r="DT1" s="212"/>
      <c r="DU1" s="212"/>
      <c r="DV1" s="212"/>
      <c r="DW1" s="212"/>
      <c r="DX1" s="212"/>
      <c r="DY1" s="212"/>
      <c r="DZ1" s="212"/>
      <c r="EA1" s="213"/>
    </row>
    <row r="2" spans="1:131" ht="26.25" customHeight="1" thickBot="1" x14ac:dyDescent="0.25">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11"/>
      <c r="BK2" s="211"/>
      <c r="BL2" s="211"/>
      <c r="BM2" s="211"/>
      <c r="BN2" s="211"/>
      <c r="BO2" s="211"/>
      <c r="BP2" s="211"/>
      <c r="BQ2" s="211"/>
      <c r="BR2" s="211"/>
      <c r="BS2" s="211"/>
      <c r="BT2" s="211"/>
      <c r="BU2" s="211"/>
      <c r="BV2" s="211"/>
      <c r="BW2" s="211"/>
      <c r="BX2" s="211"/>
      <c r="BY2" s="211"/>
      <c r="BZ2" s="211"/>
      <c r="CA2" s="211"/>
      <c r="CB2" s="211"/>
      <c r="CC2" s="211"/>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722" t="s">
        <v>368</v>
      </c>
      <c r="DK2" s="723"/>
      <c r="DL2" s="723"/>
      <c r="DM2" s="723"/>
      <c r="DN2" s="723"/>
      <c r="DO2" s="724"/>
      <c r="DP2" s="211"/>
      <c r="DQ2" s="722" t="s">
        <v>369</v>
      </c>
      <c r="DR2" s="723"/>
      <c r="DS2" s="723"/>
      <c r="DT2" s="723"/>
      <c r="DU2" s="723"/>
      <c r="DV2" s="723"/>
      <c r="DW2" s="723"/>
      <c r="DX2" s="723"/>
      <c r="DY2" s="723"/>
      <c r="DZ2" s="724"/>
      <c r="EA2" s="213"/>
    </row>
    <row r="3" spans="1:131" ht="11.25" customHeight="1" x14ac:dyDescent="0.2">
      <c r="A3" s="211"/>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c r="BR3" s="211"/>
      <c r="BS3" s="211"/>
      <c r="BT3" s="211"/>
      <c r="BU3" s="211"/>
      <c r="BV3" s="211"/>
      <c r="BW3" s="211"/>
      <c r="BX3" s="211"/>
      <c r="BY3" s="211"/>
      <c r="BZ3" s="211"/>
      <c r="CA3" s="211"/>
      <c r="CB3" s="211"/>
      <c r="CC3" s="211"/>
      <c r="CD3" s="211"/>
      <c r="CE3" s="211"/>
      <c r="CF3" s="211"/>
      <c r="CG3" s="211"/>
      <c r="CH3" s="211"/>
      <c r="CI3" s="211"/>
      <c r="CJ3" s="211"/>
      <c r="CK3" s="211"/>
      <c r="CL3" s="211"/>
      <c r="CM3" s="211"/>
      <c r="CN3" s="211"/>
      <c r="CO3" s="211"/>
      <c r="CP3" s="211"/>
      <c r="CQ3" s="211"/>
      <c r="CR3" s="211"/>
      <c r="CS3" s="211"/>
      <c r="CT3" s="211"/>
      <c r="CU3" s="211"/>
      <c r="CV3" s="211"/>
      <c r="CW3" s="211"/>
      <c r="CX3" s="211"/>
      <c r="CY3" s="211"/>
      <c r="CZ3" s="211"/>
      <c r="DA3" s="211"/>
      <c r="DB3" s="211"/>
      <c r="DC3" s="211"/>
      <c r="DD3" s="211"/>
      <c r="DE3" s="211"/>
      <c r="DF3" s="211"/>
      <c r="DG3" s="211"/>
      <c r="DH3" s="211"/>
      <c r="DI3" s="211"/>
      <c r="DJ3" s="211"/>
      <c r="DK3" s="211"/>
      <c r="DL3" s="211"/>
      <c r="DM3" s="211"/>
      <c r="DN3" s="211"/>
      <c r="DO3" s="211"/>
      <c r="DP3" s="211"/>
      <c r="DQ3" s="211"/>
      <c r="DR3" s="211"/>
      <c r="DS3" s="211"/>
      <c r="DT3" s="211"/>
      <c r="DU3" s="211"/>
      <c r="DV3" s="211"/>
      <c r="DW3" s="211"/>
      <c r="DX3" s="211"/>
      <c r="DY3" s="211"/>
      <c r="DZ3" s="211"/>
      <c r="EA3" s="213"/>
    </row>
    <row r="4" spans="1:131" s="218" customFormat="1" ht="26.25" customHeight="1" thickBot="1" x14ac:dyDescent="0.25">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15"/>
      <c r="BA4" s="215"/>
      <c r="BB4" s="215"/>
      <c r="BC4" s="215"/>
      <c r="BD4" s="215"/>
      <c r="BE4" s="216"/>
      <c r="BF4" s="216"/>
      <c r="BG4" s="216"/>
      <c r="BH4" s="216"/>
      <c r="BI4" s="216"/>
      <c r="BJ4" s="216"/>
      <c r="BK4" s="216"/>
      <c r="BL4" s="216"/>
      <c r="BM4" s="216"/>
      <c r="BN4" s="216"/>
      <c r="BO4" s="216"/>
      <c r="BP4" s="216"/>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17"/>
    </row>
    <row r="5" spans="1:131" s="218" customFormat="1" ht="26.25" customHeight="1" x14ac:dyDescent="0.2">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15"/>
      <c r="BA5" s="215"/>
      <c r="BB5" s="215"/>
      <c r="BC5" s="215"/>
      <c r="BD5" s="215"/>
      <c r="BE5" s="216"/>
      <c r="BF5" s="216"/>
      <c r="BG5" s="216"/>
      <c r="BH5" s="216"/>
      <c r="BI5" s="216"/>
      <c r="BJ5" s="216"/>
      <c r="BK5" s="216"/>
      <c r="BL5" s="216"/>
      <c r="BM5" s="216"/>
      <c r="BN5" s="216"/>
      <c r="BO5" s="216"/>
      <c r="BP5" s="216"/>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17"/>
    </row>
    <row r="6" spans="1:131" s="218"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15"/>
      <c r="BA6" s="215"/>
      <c r="BB6" s="215"/>
      <c r="BC6" s="215"/>
      <c r="BD6" s="215"/>
      <c r="BE6" s="216"/>
      <c r="BF6" s="216"/>
      <c r="BG6" s="216"/>
      <c r="BH6" s="216"/>
      <c r="BI6" s="216"/>
      <c r="BJ6" s="216"/>
      <c r="BK6" s="216"/>
      <c r="BL6" s="216"/>
      <c r="BM6" s="216"/>
      <c r="BN6" s="216"/>
      <c r="BO6" s="216"/>
      <c r="BP6" s="216"/>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17"/>
    </row>
    <row r="7" spans="1:131" s="218" customFormat="1" ht="26.25" customHeight="1" thickTop="1" x14ac:dyDescent="0.2">
      <c r="A7" s="219">
        <v>1</v>
      </c>
      <c r="B7" s="749" t="s">
        <v>389</v>
      </c>
      <c r="C7" s="750"/>
      <c r="D7" s="750"/>
      <c r="E7" s="750"/>
      <c r="F7" s="750"/>
      <c r="G7" s="750"/>
      <c r="H7" s="750"/>
      <c r="I7" s="750"/>
      <c r="J7" s="750"/>
      <c r="K7" s="750"/>
      <c r="L7" s="750"/>
      <c r="M7" s="750"/>
      <c r="N7" s="750"/>
      <c r="O7" s="750"/>
      <c r="P7" s="751"/>
      <c r="Q7" s="752">
        <v>52997</v>
      </c>
      <c r="R7" s="753"/>
      <c r="S7" s="753"/>
      <c r="T7" s="753"/>
      <c r="U7" s="753"/>
      <c r="V7" s="753">
        <v>50469</v>
      </c>
      <c r="W7" s="753"/>
      <c r="X7" s="753"/>
      <c r="Y7" s="753"/>
      <c r="Z7" s="753"/>
      <c r="AA7" s="753">
        <v>2528</v>
      </c>
      <c r="AB7" s="753"/>
      <c r="AC7" s="753"/>
      <c r="AD7" s="753"/>
      <c r="AE7" s="754"/>
      <c r="AF7" s="755">
        <v>2513</v>
      </c>
      <c r="AG7" s="756"/>
      <c r="AH7" s="756"/>
      <c r="AI7" s="756"/>
      <c r="AJ7" s="757"/>
      <c r="AK7" s="758">
        <v>1855</v>
      </c>
      <c r="AL7" s="759"/>
      <c r="AM7" s="759"/>
      <c r="AN7" s="759"/>
      <c r="AO7" s="759"/>
      <c r="AP7" s="759">
        <v>16867</v>
      </c>
      <c r="AQ7" s="759"/>
      <c r="AR7" s="759"/>
      <c r="AS7" s="759"/>
      <c r="AT7" s="759"/>
      <c r="AU7" s="760"/>
      <c r="AV7" s="760"/>
      <c r="AW7" s="760"/>
      <c r="AX7" s="760"/>
      <c r="AY7" s="761"/>
      <c r="AZ7" s="215"/>
      <c r="BA7" s="215"/>
      <c r="BB7" s="215"/>
      <c r="BC7" s="215"/>
      <c r="BD7" s="215"/>
      <c r="BE7" s="216"/>
      <c r="BF7" s="216"/>
      <c r="BG7" s="216"/>
      <c r="BH7" s="216"/>
      <c r="BI7" s="216"/>
      <c r="BJ7" s="216"/>
      <c r="BK7" s="216"/>
      <c r="BL7" s="216"/>
      <c r="BM7" s="216"/>
      <c r="BN7" s="216"/>
      <c r="BO7" s="216"/>
      <c r="BP7" s="216"/>
      <c r="BQ7" s="219">
        <v>1</v>
      </c>
      <c r="BR7" s="220"/>
      <c r="BS7" s="746" t="s">
        <v>569</v>
      </c>
      <c r="BT7" s="747"/>
      <c r="BU7" s="747"/>
      <c r="BV7" s="747"/>
      <c r="BW7" s="747"/>
      <c r="BX7" s="747"/>
      <c r="BY7" s="747"/>
      <c r="BZ7" s="747"/>
      <c r="CA7" s="747"/>
      <c r="CB7" s="747"/>
      <c r="CC7" s="747"/>
      <c r="CD7" s="747"/>
      <c r="CE7" s="747"/>
      <c r="CF7" s="747"/>
      <c r="CG7" s="762"/>
      <c r="CH7" s="743">
        <v>1</v>
      </c>
      <c r="CI7" s="744"/>
      <c r="CJ7" s="744"/>
      <c r="CK7" s="744"/>
      <c r="CL7" s="745"/>
      <c r="CM7" s="743">
        <v>13</v>
      </c>
      <c r="CN7" s="744"/>
      <c r="CO7" s="744"/>
      <c r="CP7" s="744"/>
      <c r="CQ7" s="745"/>
      <c r="CR7" s="743">
        <v>5</v>
      </c>
      <c r="CS7" s="744"/>
      <c r="CT7" s="744"/>
      <c r="CU7" s="744"/>
      <c r="CV7" s="745"/>
      <c r="CW7" s="743">
        <v>11</v>
      </c>
      <c r="CX7" s="744"/>
      <c r="CY7" s="744"/>
      <c r="CZ7" s="744"/>
      <c r="DA7" s="745"/>
      <c r="DB7" s="743" t="s">
        <v>576</v>
      </c>
      <c r="DC7" s="744"/>
      <c r="DD7" s="744"/>
      <c r="DE7" s="744"/>
      <c r="DF7" s="745"/>
      <c r="DG7" s="743" t="s">
        <v>576</v>
      </c>
      <c r="DH7" s="744"/>
      <c r="DI7" s="744"/>
      <c r="DJ7" s="744"/>
      <c r="DK7" s="745"/>
      <c r="DL7" s="743" t="s">
        <v>576</v>
      </c>
      <c r="DM7" s="744"/>
      <c r="DN7" s="744"/>
      <c r="DO7" s="744"/>
      <c r="DP7" s="745"/>
      <c r="DQ7" s="743" t="s">
        <v>501</v>
      </c>
      <c r="DR7" s="744"/>
      <c r="DS7" s="744"/>
      <c r="DT7" s="744"/>
      <c r="DU7" s="745"/>
      <c r="DV7" s="746"/>
      <c r="DW7" s="747"/>
      <c r="DX7" s="747"/>
      <c r="DY7" s="747"/>
      <c r="DZ7" s="748"/>
      <c r="EA7" s="217"/>
    </row>
    <row r="8" spans="1:131" s="218" customFormat="1" ht="26.25" customHeight="1" x14ac:dyDescent="0.2">
      <c r="A8" s="221">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15"/>
      <c r="BA8" s="215"/>
      <c r="BB8" s="215"/>
      <c r="BC8" s="215"/>
      <c r="BD8" s="215"/>
      <c r="BE8" s="216"/>
      <c r="BF8" s="216"/>
      <c r="BG8" s="216"/>
      <c r="BH8" s="216"/>
      <c r="BI8" s="216"/>
      <c r="BJ8" s="216"/>
      <c r="BK8" s="216"/>
      <c r="BL8" s="216"/>
      <c r="BM8" s="216"/>
      <c r="BN8" s="216"/>
      <c r="BO8" s="216"/>
      <c r="BP8" s="216"/>
      <c r="BQ8" s="221">
        <v>2</v>
      </c>
      <c r="BR8" s="222" t="s">
        <v>579</v>
      </c>
      <c r="BS8" s="773" t="s">
        <v>570</v>
      </c>
      <c r="BT8" s="774"/>
      <c r="BU8" s="774"/>
      <c r="BV8" s="774"/>
      <c r="BW8" s="774"/>
      <c r="BX8" s="774"/>
      <c r="BY8" s="774"/>
      <c r="BZ8" s="774"/>
      <c r="CA8" s="774"/>
      <c r="CB8" s="774"/>
      <c r="CC8" s="774"/>
      <c r="CD8" s="774"/>
      <c r="CE8" s="774"/>
      <c r="CF8" s="774"/>
      <c r="CG8" s="775"/>
      <c r="CH8" s="776">
        <v>73</v>
      </c>
      <c r="CI8" s="777"/>
      <c r="CJ8" s="777"/>
      <c r="CK8" s="777"/>
      <c r="CL8" s="778"/>
      <c r="CM8" s="776">
        <v>630</v>
      </c>
      <c r="CN8" s="777"/>
      <c r="CO8" s="777"/>
      <c r="CP8" s="777"/>
      <c r="CQ8" s="778"/>
      <c r="CR8" s="776">
        <v>5</v>
      </c>
      <c r="CS8" s="777"/>
      <c r="CT8" s="777"/>
      <c r="CU8" s="777"/>
      <c r="CV8" s="778"/>
      <c r="CW8" s="776">
        <v>9</v>
      </c>
      <c r="CX8" s="777"/>
      <c r="CY8" s="777"/>
      <c r="CZ8" s="777"/>
      <c r="DA8" s="778"/>
      <c r="DB8" s="776" t="s">
        <v>576</v>
      </c>
      <c r="DC8" s="777"/>
      <c r="DD8" s="777"/>
      <c r="DE8" s="777"/>
      <c r="DF8" s="778"/>
      <c r="DG8" s="776">
        <v>139</v>
      </c>
      <c r="DH8" s="777"/>
      <c r="DI8" s="777"/>
      <c r="DJ8" s="777"/>
      <c r="DK8" s="778"/>
      <c r="DL8" s="776" t="s">
        <v>501</v>
      </c>
      <c r="DM8" s="777"/>
      <c r="DN8" s="777"/>
      <c r="DO8" s="777"/>
      <c r="DP8" s="778"/>
      <c r="DQ8" s="776" t="s">
        <v>501</v>
      </c>
      <c r="DR8" s="777"/>
      <c r="DS8" s="777"/>
      <c r="DT8" s="777"/>
      <c r="DU8" s="778"/>
      <c r="DV8" s="773"/>
      <c r="DW8" s="774"/>
      <c r="DX8" s="774"/>
      <c r="DY8" s="774"/>
      <c r="DZ8" s="779"/>
      <c r="EA8" s="217"/>
    </row>
    <row r="9" spans="1:131" s="218" customFormat="1" ht="26.25" customHeight="1" x14ac:dyDescent="0.2">
      <c r="A9" s="221">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15"/>
      <c r="BA9" s="215"/>
      <c r="BB9" s="215"/>
      <c r="BC9" s="215"/>
      <c r="BD9" s="215"/>
      <c r="BE9" s="216"/>
      <c r="BF9" s="216"/>
      <c r="BG9" s="216"/>
      <c r="BH9" s="216"/>
      <c r="BI9" s="216"/>
      <c r="BJ9" s="216"/>
      <c r="BK9" s="216"/>
      <c r="BL9" s="216"/>
      <c r="BM9" s="216"/>
      <c r="BN9" s="216"/>
      <c r="BO9" s="216"/>
      <c r="BP9" s="216"/>
      <c r="BQ9" s="221">
        <v>3</v>
      </c>
      <c r="BR9" s="222"/>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17"/>
    </row>
    <row r="10" spans="1:131" s="218" customFormat="1" ht="26.25" customHeight="1" x14ac:dyDescent="0.2">
      <c r="A10" s="221">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15"/>
      <c r="BA10" s="215"/>
      <c r="BB10" s="215"/>
      <c r="BC10" s="215"/>
      <c r="BD10" s="215"/>
      <c r="BE10" s="216"/>
      <c r="BF10" s="216"/>
      <c r="BG10" s="216"/>
      <c r="BH10" s="216"/>
      <c r="BI10" s="216"/>
      <c r="BJ10" s="216"/>
      <c r="BK10" s="216"/>
      <c r="BL10" s="216"/>
      <c r="BM10" s="216"/>
      <c r="BN10" s="216"/>
      <c r="BO10" s="216"/>
      <c r="BP10" s="216"/>
      <c r="BQ10" s="221">
        <v>4</v>
      </c>
      <c r="BR10" s="222"/>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17"/>
    </row>
    <row r="11" spans="1:131" s="218" customFormat="1" ht="26.25" customHeight="1" x14ac:dyDescent="0.2">
      <c r="A11" s="221">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15"/>
      <c r="BA11" s="215"/>
      <c r="BB11" s="215"/>
      <c r="BC11" s="215"/>
      <c r="BD11" s="215"/>
      <c r="BE11" s="216"/>
      <c r="BF11" s="216"/>
      <c r="BG11" s="216"/>
      <c r="BH11" s="216"/>
      <c r="BI11" s="216"/>
      <c r="BJ11" s="216"/>
      <c r="BK11" s="216"/>
      <c r="BL11" s="216"/>
      <c r="BM11" s="216"/>
      <c r="BN11" s="216"/>
      <c r="BO11" s="216"/>
      <c r="BP11" s="216"/>
      <c r="BQ11" s="221">
        <v>5</v>
      </c>
      <c r="BR11" s="222"/>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17"/>
    </row>
    <row r="12" spans="1:131" s="218" customFormat="1" ht="26.25" customHeight="1" x14ac:dyDescent="0.2">
      <c r="A12" s="221">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15"/>
      <c r="BA12" s="215"/>
      <c r="BB12" s="215"/>
      <c r="BC12" s="215"/>
      <c r="BD12" s="215"/>
      <c r="BE12" s="216"/>
      <c r="BF12" s="216"/>
      <c r="BG12" s="216"/>
      <c r="BH12" s="216"/>
      <c r="BI12" s="216"/>
      <c r="BJ12" s="216"/>
      <c r="BK12" s="216"/>
      <c r="BL12" s="216"/>
      <c r="BM12" s="216"/>
      <c r="BN12" s="216"/>
      <c r="BO12" s="216"/>
      <c r="BP12" s="216"/>
      <c r="BQ12" s="221">
        <v>6</v>
      </c>
      <c r="BR12" s="222"/>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17"/>
    </row>
    <row r="13" spans="1:131" s="218" customFormat="1" ht="26.25" customHeight="1" x14ac:dyDescent="0.2">
      <c r="A13" s="221">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15"/>
      <c r="BA13" s="215"/>
      <c r="BB13" s="215"/>
      <c r="BC13" s="215"/>
      <c r="BD13" s="215"/>
      <c r="BE13" s="216"/>
      <c r="BF13" s="216"/>
      <c r="BG13" s="216"/>
      <c r="BH13" s="216"/>
      <c r="BI13" s="216"/>
      <c r="BJ13" s="216"/>
      <c r="BK13" s="216"/>
      <c r="BL13" s="216"/>
      <c r="BM13" s="216"/>
      <c r="BN13" s="216"/>
      <c r="BO13" s="216"/>
      <c r="BP13" s="216"/>
      <c r="BQ13" s="221">
        <v>7</v>
      </c>
      <c r="BR13" s="222"/>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17"/>
    </row>
    <row r="14" spans="1:131" s="218" customFormat="1" ht="26.25" customHeight="1" x14ac:dyDescent="0.2">
      <c r="A14" s="221">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15"/>
      <c r="BA14" s="215"/>
      <c r="BB14" s="215"/>
      <c r="BC14" s="215"/>
      <c r="BD14" s="215"/>
      <c r="BE14" s="216"/>
      <c r="BF14" s="216"/>
      <c r="BG14" s="216"/>
      <c r="BH14" s="216"/>
      <c r="BI14" s="216"/>
      <c r="BJ14" s="216"/>
      <c r="BK14" s="216"/>
      <c r="BL14" s="216"/>
      <c r="BM14" s="216"/>
      <c r="BN14" s="216"/>
      <c r="BO14" s="216"/>
      <c r="BP14" s="216"/>
      <c r="BQ14" s="221">
        <v>8</v>
      </c>
      <c r="BR14" s="222"/>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17"/>
    </row>
    <row r="15" spans="1:131" s="218" customFormat="1" ht="26.25" customHeight="1" x14ac:dyDescent="0.2">
      <c r="A15" s="221">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15"/>
      <c r="BA15" s="215"/>
      <c r="BB15" s="215"/>
      <c r="BC15" s="215"/>
      <c r="BD15" s="215"/>
      <c r="BE15" s="216"/>
      <c r="BF15" s="216"/>
      <c r="BG15" s="216"/>
      <c r="BH15" s="216"/>
      <c r="BI15" s="216"/>
      <c r="BJ15" s="216"/>
      <c r="BK15" s="216"/>
      <c r="BL15" s="216"/>
      <c r="BM15" s="216"/>
      <c r="BN15" s="216"/>
      <c r="BO15" s="216"/>
      <c r="BP15" s="216"/>
      <c r="BQ15" s="221">
        <v>9</v>
      </c>
      <c r="BR15" s="222"/>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17"/>
    </row>
    <row r="16" spans="1:131" s="218" customFormat="1" ht="26.25" customHeight="1" x14ac:dyDescent="0.2">
      <c r="A16" s="221">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15"/>
      <c r="BA16" s="215"/>
      <c r="BB16" s="215"/>
      <c r="BC16" s="215"/>
      <c r="BD16" s="215"/>
      <c r="BE16" s="216"/>
      <c r="BF16" s="216"/>
      <c r="BG16" s="216"/>
      <c r="BH16" s="216"/>
      <c r="BI16" s="216"/>
      <c r="BJ16" s="216"/>
      <c r="BK16" s="216"/>
      <c r="BL16" s="216"/>
      <c r="BM16" s="216"/>
      <c r="BN16" s="216"/>
      <c r="BO16" s="216"/>
      <c r="BP16" s="216"/>
      <c r="BQ16" s="221">
        <v>10</v>
      </c>
      <c r="BR16" s="222"/>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17"/>
    </row>
    <row r="17" spans="1:131" s="218" customFormat="1" ht="26.25" customHeight="1" x14ac:dyDescent="0.2">
      <c r="A17" s="221">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15"/>
      <c r="BA17" s="215"/>
      <c r="BB17" s="215"/>
      <c r="BC17" s="215"/>
      <c r="BD17" s="215"/>
      <c r="BE17" s="216"/>
      <c r="BF17" s="216"/>
      <c r="BG17" s="216"/>
      <c r="BH17" s="216"/>
      <c r="BI17" s="216"/>
      <c r="BJ17" s="216"/>
      <c r="BK17" s="216"/>
      <c r="BL17" s="216"/>
      <c r="BM17" s="216"/>
      <c r="BN17" s="216"/>
      <c r="BO17" s="216"/>
      <c r="BP17" s="216"/>
      <c r="BQ17" s="221">
        <v>11</v>
      </c>
      <c r="BR17" s="222"/>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17"/>
    </row>
    <row r="18" spans="1:131" s="218" customFormat="1" ht="26.25" customHeight="1" x14ac:dyDescent="0.2">
      <c r="A18" s="221">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15"/>
      <c r="BA18" s="215"/>
      <c r="BB18" s="215"/>
      <c r="BC18" s="215"/>
      <c r="BD18" s="215"/>
      <c r="BE18" s="216"/>
      <c r="BF18" s="216"/>
      <c r="BG18" s="216"/>
      <c r="BH18" s="216"/>
      <c r="BI18" s="216"/>
      <c r="BJ18" s="216"/>
      <c r="BK18" s="216"/>
      <c r="BL18" s="216"/>
      <c r="BM18" s="216"/>
      <c r="BN18" s="216"/>
      <c r="BO18" s="216"/>
      <c r="BP18" s="216"/>
      <c r="BQ18" s="221">
        <v>12</v>
      </c>
      <c r="BR18" s="222"/>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17"/>
    </row>
    <row r="19" spans="1:131" s="218" customFormat="1" ht="26.25" customHeight="1" x14ac:dyDescent="0.2">
      <c r="A19" s="221">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15"/>
      <c r="BA19" s="215"/>
      <c r="BB19" s="215"/>
      <c r="BC19" s="215"/>
      <c r="BD19" s="215"/>
      <c r="BE19" s="216"/>
      <c r="BF19" s="216"/>
      <c r="BG19" s="216"/>
      <c r="BH19" s="216"/>
      <c r="BI19" s="216"/>
      <c r="BJ19" s="216"/>
      <c r="BK19" s="216"/>
      <c r="BL19" s="216"/>
      <c r="BM19" s="216"/>
      <c r="BN19" s="216"/>
      <c r="BO19" s="216"/>
      <c r="BP19" s="216"/>
      <c r="BQ19" s="221">
        <v>13</v>
      </c>
      <c r="BR19" s="222"/>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17"/>
    </row>
    <row r="20" spans="1:131" s="218" customFormat="1" ht="26.25" customHeight="1" x14ac:dyDescent="0.2">
      <c r="A20" s="221">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15"/>
      <c r="BA20" s="215"/>
      <c r="BB20" s="215"/>
      <c r="BC20" s="215"/>
      <c r="BD20" s="215"/>
      <c r="BE20" s="216"/>
      <c r="BF20" s="216"/>
      <c r="BG20" s="216"/>
      <c r="BH20" s="216"/>
      <c r="BI20" s="216"/>
      <c r="BJ20" s="216"/>
      <c r="BK20" s="216"/>
      <c r="BL20" s="216"/>
      <c r="BM20" s="216"/>
      <c r="BN20" s="216"/>
      <c r="BO20" s="216"/>
      <c r="BP20" s="216"/>
      <c r="BQ20" s="221">
        <v>14</v>
      </c>
      <c r="BR20" s="222"/>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17"/>
    </row>
    <row r="21" spans="1:131" s="218" customFormat="1" ht="26.25" customHeight="1" thickBot="1" x14ac:dyDescent="0.25">
      <c r="A21" s="221">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15"/>
      <c r="BA21" s="215"/>
      <c r="BB21" s="215"/>
      <c r="BC21" s="215"/>
      <c r="BD21" s="215"/>
      <c r="BE21" s="216"/>
      <c r="BF21" s="216"/>
      <c r="BG21" s="216"/>
      <c r="BH21" s="216"/>
      <c r="BI21" s="216"/>
      <c r="BJ21" s="216"/>
      <c r="BK21" s="216"/>
      <c r="BL21" s="216"/>
      <c r="BM21" s="216"/>
      <c r="BN21" s="216"/>
      <c r="BO21" s="216"/>
      <c r="BP21" s="216"/>
      <c r="BQ21" s="221">
        <v>15</v>
      </c>
      <c r="BR21" s="222"/>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17"/>
    </row>
    <row r="22" spans="1:131" s="218" customFormat="1" ht="26.25" customHeight="1" x14ac:dyDescent="0.2">
      <c r="A22" s="221">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16"/>
      <c r="BF22" s="216"/>
      <c r="BG22" s="216"/>
      <c r="BH22" s="216"/>
      <c r="BI22" s="216"/>
      <c r="BJ22" s="216"/>
      <c r="BK22" s="216"/>
      <c r="BL22" s="216"/>
      <c r="BM22" s="216"/>
      <c r="BN22" s="216"/>
      <c r="BO22" s="216"/>
      <c r="BP22" s="216"/>
      <c r="BQ22" s="221">
        <v>16</v>
      </c>
      <c r="BR22" s="222"/>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17"/>
    </row>
    <row r="23" spans="1:131" s="218" customFormat="1" ht="26.25" customHeight="1" thickBot="1" x14ac:dyDescent="0.25">
      <c r="A23" s="223" t="s">
        <v>391</v>
      </c>
      <c r="B23" s="789" t="s">
        <v>392</v>
      </c>
      <c r="C23" s="790"/>
      <c r="D23" s="790"/>
      <c r="E23" s="790"/>
      <c r="F23" s="790"/>
      <c r="G23" s="790"/>
      <c r="H23" s="790"/>
      <c r="I23" s="790"/>
      <c r="J23" s="790"/>
      <c r="K23" s="790"/>
      <c r="L23" s="790"/>
      <c r="M23" s="790"/>
      <c r="N23" s="790"/>
      <c r="O23" s="790"/>
      <c r="P23" s="791"/>
      <c r="Q23" s="792">
        <v>52997</v>
      </c>
      <c r="R23" s="793"/>
      <c r="S23" s="793"/>
      <c r="T23" s="793"/>
      <c r="U23" s="793"/>
      <c r="V23" s="793">
        <v>50469</v>
      </c>
      <c r="W23" s="793"/>
      <c r="X23" s="793"/>
      <c r="Y23" s="793"/>
      <c r="Z23" s="793"/>
      <c r="AA23" s="793">
        <v>2528</v>
      </c>
      <c r="AB23" s="793"/>
      <c r="AC23" s="793"/>
      <c r="AD23" s="793"/>
      <c r="AE23" s="794"/>
      <c r="AF23" s="795">
        <v>2513</v>
      </c>
      <c r="AG23" s="793"/>
      <c r="AH23" s="793"/>
      <c r="AI23" s="793"/>
      <c r="AJ23" s="796"/>
      <c r="AK23" s="797"/>
      <c r="AL23" s="798"/>
      <c r="AM23" s="798"/>
      <c r="AN23" s="798"/>
      <c r="AO23" s="798"/>
      <c r="AP23" s="793">
        <v>16867</v>
      </c>
      <c r="AQ23" s="793"/>
      <c r="AR23" s="793"/>
      <c r="AS23" s="793"/>
      <c r="AT23" s="793"/>
      <c r="AU23" s="809"/>
      <c r="AV23" s="809"/>
      <c r="AW23" s="809"/>
      <c r="AX23" s="809"/>
      <c r="AY23" s="810"/>
      <c r="AZ23" s="811" t="s">
        <v>129</v>
      </c>
      <c r="BA23" s="812"/>
      <c r="BB23" s="812"/>
      <c r="BC23" s="812"/>
      <c r="BD23" s="813"/>
      <c r="BE23" s="216"/>
      <c r="BF23" s="216"/>
      <c r="BG23" s="216"/>
      <c r="BH23" s="216"/>
      <c r="BI23" s="216"/>
      <c r="BJ23" s="216"/>
      <c r="BK23" s="216"/>
      <c r="BL23" s="216"/>
      <c r="BM23" s="216"/>
      <c r="BN23" s="216"/>
      <c r="BO23" s="216"/>
      <c r="BP23" s="216"/>
      <c r="BQ23" s="221">
        <v>17</v>
      </c>
      <c r="BR23" s="222"/>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17"/>
    </row>
    <row r="24" spans="1:131" s="218" customFormat="1" ht="26.25" customHeight="1" x14ac:dyDescent="0.2">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15"/>
      <c r="BA24" s="215"/>
      <c r="BB24" s="215"/>
      <c r="BC24" s="215"/>
      <c r="BD24" s="215"/>
      <c r="BE24" s="216"/>
      <c r="BF24" s="216"/>
      <c r="BG24" s="216"/>
      <c r="BH24" s="216"/>
      <c r="BI24" s="216"/>
      <c r="BJ24" s="216"/>
      <c r="BK24" s="216"/>
      <c r="BL24" s="216"/>
      <c r="BM24" s="216"/>
      <c r="BN24" s="216"/>
      <c r="BO24" s="216"/>
      <c r="BP24" s="216"/>
      <c r="BQ24" s="221">
        <v>18</v>
      </c>
      <c r="BR24" s="222"/>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17"/>
    </row>
    <row r="25" spans="1:131" ht="26.25" customHeight="1" thickBot="1" x14ac:dyDescent="0.25">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15"/>
      <c r="BK25" s="215"/>
      <c r="BL25" s="215"/>
      <c r="BM25" s="215"/>
      <c r="BN25" s="215"/>
      <c r="BO25" s="224"/>
      <c r="BP25" s="224"/>
      <c r="BQ25" s="221">
        <v>19</v>
      </c>
      <c r="BR25" s="222"/>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13"/>
    </row>
    <row r="26" spans="1:131" ht="26.25" customHeight="1" x14ac:dyDescent="0.2">
      <c r="A26" s="727" t="s">
        <v>372</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4" t="s">
        <v>398</v>
      </c>
      <c r="AG26" s="815"/>
      <c r="AH26" s="815"/>
      <c r="AI26" s="815"/>
      <c r="AJ26" s="816"/>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379</v>
      </c>
      <c r="BF26" s="734"/>
      <c r="BG26" s="734"/>
      <c r="BH26" s="734"/>
      <c r="BI26" s="740"/>
      <c r="BJ26" s="215"/>
      <c r="BK26" s="215"/>
      <c r="BL26" s="215"/>
      <c r="BM26" s="215"/>
      <c r="BN26" s="215"/>
      <c r="BO26" s="224"/>
      <c r="BP26" s="224"/>
      <c r="BQ26" s="221">
        <v>20</v>
      </c>
      <c r="BR26" s="222"/>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13"/>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15"/>
      <c r="BK27" s="215"/>
      <c r="BL27" s="215"/>
      <c r="BM27" s="215"/>
      <c r="BN27" s="215"/>
      <c r="BO27" s="224"/>
      <c r="BP27" s="224"/>
      <c r="BQ27" s="221">
        <v>21</v>
      </c>
      <c r="BR27" s="222"/>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13"/>
    </row>
    <row r="28" spans="1:131" ht="26.25" customHeight="1" thickTop="1" x14ac:dyDescent="0.2">
      <c r="A28" s="225">
        <v>1</v>
      </c>
      <c r="B28" s="749" t="s">
        <v>403</v>
      </c>
      <c r="C28" s="750"/>
      <c r="D28" s="750"/>
      <c r="E28" s="750"/>
      <c r="F28" s="750"/>
      <c r="G28" s="750"/>
      <c r="H28" s="750"/>
      <c r="I28" s="750"/>
      <c r="J28" s="750"/>
      <c r="K28" s="750"/>
      <c r="L28" s="750"/>
      <c r="M28" s="750"/>
      <c r="N28" s="750"/>
      <c r="O28" s="750"/>
      <c r="P28" s="751"/>
      <c r="Q28" s="822">
        <v>10773</v>
      </c>
      <c r="R28" s="823"/>
      <c r="S28" s="823"/>
      <c r="T28" s="823"/>
      <c r="U28" s="823"/>
      <c r="V28" s="823">
        <v>10569</v>
      </c>
      <c r="W28" s="823"/>
      <c r="X28" s="823"/>
      <c r="Y28" s="823"/>
      <c r="Z28" s="823"/>
      <c r="AA28" s="823">
        <v>204</v>
      </c>
      <c r="AB28" s="823"/>
      <c r="AC28" s="823"/>
      <c r="AD28" s="823"/>
      <c r="AE28" s="824"/>
      <c r="AF28" s="825">
        <v>204</v>
      </c>
      <c r="AG28" s="823"/>
      <c r="AH28" s="823"/>
      <c r="AI28" s="823"/>
      <c r="AJ28" s="826"/>
      <c r="AK28" s="827">
        <v>1136</v>
      </c>
      <c r="AL28" s="828"/>
      <c r="AM28" s="828"/>
      <c r="AN28" s="828"/>
      <c r="AO28" s="828"/>
      <c r="AP28" s="828" t="s">
        <v>576</v>
      </c>
      <c r="AQ28" s="828"/>
      <c r="AR28" s="828"/>
      <c r="AS28" s="828"/>
      <c r="AT28" s="828"/>
      <c r="AU28" s="828" t="s">
        <v>576</v>
      </c>
      <c r="AV28" s="828"/>
      <c r="AW28" s="828"/>
      <c r="AX28" s="828"/>
      <c r="AY28" s="828"/>
      <c r="AZ28" s="829" t="s">
        <v>576</v>
      </c>
      <c r="BA28" s="829"/>
      <c r="BB28" s="829"/>
      <c r="BC28" s="829"/>
      <c r="BD28" s="829"/>
      <c r="BE28" s="820"/>
      <c r="BF28" s="820"/>
      <c r="BG28" s="820"/>
      <c r="BH28" s="820"/>
      <c r="BI28" s="821"/>
      <c r="BJ28" s="215"/>
      <c r="BK28" s="215"/>
      <c r="BL28" s="215"/>
      <c r="BM28" s="215"/>
      <c r="BN28" s="215"/>
      <c r="BO28" s="224"/>
      <c r="BP28" s="224"/>
      <c r="BQ28" s="221">
        <v>22</v>
      </c>
      <c r="BR28" s="222"/>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13"/>
    </row>
    <row r="29" spans="1:131" ht="26.25" customHeight="1" x14ac:dyDescent="0.2">
      <c r="A29" s="225">
        <v>2</v>
      </c>
      <c r="B29" s="780" t="s">
        <v>404</v>
      </c>
      <c r="C29" s="781"/>
      <c r="D29" s="781"/>
      <c r="E29" s="781"/>
      <c r="F29" s="781"/>
      <c r="G29" s="781"/>
      <c r="H29" s="781"/>
      <c r="I29" s="781"/>
      <c r="J29" s="781"/>
      <c r="K29" s="781"/>
      <c r="L29" s="781"/>
      <c r="M29" s="781"/>
      <c r="N29" s="781"/>
      <c r="O29" s="781"/>
      <c r="P29" s="782"/>
      <c r="Q29" s="783">
        <v>8874</v>
      </c>
      <c r="R29" s="784"/>
      <c r="S29" s="784"/>
      <c r="T29" s="784"/>
      <c r="U29" s="784"/>
      <c r="V29" s="784">
        <v>8784</v>
      </c>
      <c r="W29" s="784"/>
      <c r="X29" s="784"/>
      <c r="Y29" s="784"/>
      <c r="Z29" s="784"/>
      <c r="AA29" s="784">
        <v>90</v>
      </c>
      <c r="AB29" s="784"/>
      <c r="AC29" s="784"/>
      <c r="AD29" s="784"/>
      <c r="AE29" s="785"/>
      <c r="AF29" s="786">
        <v>90</v>
      </c>
      <c r="AG29" s="787"/>
      <c r="AH29" s="787"/>
      <c r="AI29" s="787"/>
      <c r="AJ29" s="788"/>
      <c r="AK29" s="834">
        <v>1442</v>
      </c>
      <c r="AL29" s="830"/>
      <c r="AM29" s="830"/>
      <c r="AN29" s="830"/>
      <c r="AO29" s="830"/>
      <c r="AP29" s="830" t="s">
        <v>576</v>
      </c>
      <c r="AQ29" s="830"/>
      <c r="AR29" s="830"/>
      <c r="AS29" s="830"/>
      <c r="AT29" s="830"/>
      <c r="AU29" s="830" t="s">
        <v>576</v>
      </c>
      <c r="AV29" s="830"/>
      <c r="AW29" s="830"/>
      <c r="AX29" s="830"/>
      <c r="AY29" s="830"/>
      <c r="AZ29" s="831" t="s">
        <v>501</v>
      </c>
      <c r="BA29" s="831"/>
      <c r="BB29" s="831"/>
      <c r="BC29" s="831"/>
      <c r="BD29" s="831"/>
      <c r="BE29" s="832"/>
      <c r="BF29" s="832"/>
      <c r="BG29" s="832"/>
      <c r="BH29" s="832"/>
      <c r="BI29" s="833"/>
      <c r="BJ29" s="215"/>
      <c r="BK29" s="215"/>
      <c r="BL29" s="215"/>
      <c r="BM29" s="215"/>
      <c r="BN29" s="215"/>
      <c r="BO29" s="224"/>
      <c r="BP29" s="224"/>
      <c r="BQ29" s="221">
        <v>23</v>
      </c>
      <c r="BR29" s="222"/>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13"/>
    </row>
    <row r="30" spans="1:131" ht="26.25" customHeight="1" x14ac:dyDescent="0.2">
      <c r="A30" s="225">
        <v>3</v>
      </c>
      <c r="B30" s="780" t="s">
        <v>405</v>
      </c>
      <c r="C30" s="781"/>
      <c r="D30" s="781"/>
      <c r="E30" s="781"/>
      <c r="F30" s="781"/>
      <c r="G30" s="781"/>
      <c r="H30" s="781"/>
      <c r="I30" s="781"/>
      <c r="J30" s="781"/>
      <c r="K30" s="781"/>
      <c r="L30" s="781"/>
      <c r="M30" s="781"/>
      <c r="N30" s="781"/>
      <c r="O30" s="781"/>
      <c r="P30" s="782"/>
      <c r="Q30" s="783">
        <v>2979</v>
      </c>
      <c r="R30" s="784"/>
      <c r="S30" s="784"/>
      <c r="T30" s="784"/>
      <c r="U30" s="784"/>
      <c r="V30" s="784">
        <v>2929</v>
      </c>
      <c r="W30" s="784"/>
      <c r="X30" s="784"/>
      <c r="Y30" s="784"/>
      <c r="Z30" s="784"/>
      <c r="AA30" s="784">
        <v>50</v>
      </c>
      <c r="AB30" s="784"/>
      <c r="AC30" s="784"/>
      <c r="AD30" s="784"/>
      <c r="AE30" s="785"/>
      <c r="AF30" s="786">
        <v>50</v>
      </c>
      <c r="AG30" s="787"/>
      <c r="AH30" s="787"/>
      <c r="AI30" s="787"/>
      <c r="AJ30" s="788"/>
      <c r="AK30" s="834">
        <v>1157</v>
      </c>
      <c r="AL30" s="830"/>
      <c r="AM30" s="830"/>
      <c r="AN30" s="830"/>
      <c r="AO30" s="830"/>
      <c r="AP30" s="830" t="s">
        <v>576</v>
      </c>
      <c r="AQ30" s="830"/>
      <c r="AR30" s="830"/>
      <c r="AS30" s="830"/>
      <c r="AT30" s="830"/>
      <c r="AU30" s="830" t="s">
        <v>576</v>
      </c>
      <c r="AV30" s="830"/>
      <c r="AW30" s="830"/>
      <c r="AX30" s="830"/>
      <c r="AY30" s="830"/>
      <c r="AZ30" s="831" t="s">
        <v>501</v>
      </c>
      <c r="BA30" s="831"/>
      <c r="BB30" s="831"/>
      <c r="BC30" s="831"/>
      <c r="BD30" s="831"/>
      <c r="BE30" s="832"/>
      <c r="BF30" s="832"/>
      <c r="BG30" s="832"/>
      <c r="BH30" s="832"/>
      <c r="BI30" s="833"/>
      <c r="BJ30" s="215"/>
      <c r="BK30" s="215"/>
      <c r="BL30" s="215"/>
      <c r="BM30" s="215"/>
      <c r="BN30" s="215"/>
      <c r="BO30" s="224"/>
      <c r="BP30" s="224"/>
      <c r="BQ30" s="221">
        <v>24</v>
      </c>
      <c r="BR30" s="222"/>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13"/>
    </row>
    <row r="31" spans="1:131" ht="26.25" customHeight="1" x14ac:dyDescent="0.2">
      <c r="A31" s="225">
        <v>4</v>
      </c>
      <c r="B31" s="780" t="s">
        <v>406</v>
      </c>
      <c r="C31" s="781"/>
      <c r="D31" s="781"/>
      <c r="E31" s="781"/>
      <c r="F31" s="781"/>
      <c r="G31" s="781"/>
      <c r="H31" s="781"/>
      <c r="I31" s="781"/>
      <c r="J31" s="781"/>
      <c r="K31" s="781"/>
      <c r="L31" s="781"/>
      <c r="M31" s="781"/>
      <c r="N31" s="781"/>
      <c r="O31" s="781"/>
      <c r="P31" s="782"/>
      <c r="Q31" s="783">
        <v>1973</v>
      </c>
      <c r="R31" s="784"/>
      <c r="S31" s="784"/>
      <c r="T31" s="784"/>
      <c r="U31" s="784"/>
      <c r="V31" s="784">
        <v>1868</v>
      </c>
      <c r="W31" s="784"/>
      <c r="X31" s="784"/>
      <c r="Y31" s="784"/>
      <c r="Z31" s="784"/>
      <c r="AA31" s="784">
        <v>105</v>
      </c>
      <c r="AB31" s="784"/>
      <c r="AC31" s="784"/>
      <c r="AD31" s="784"/>
      <c r="AE31" s="785"/>
      <c r="AF31" s="786">
        <v>787</v>
      </c>
      <c r="AG31" s="787"/>
      <c r="AH31" s="787"/>
      <c r="AI31" s="787"/>
      <c r="AJ31" s="788"/>
      <c r="AK31" s="834">
        <v>541</v>
      </c>
      <c r="AL31" s="830"/>
      <c r="AM31" s="830"/>
      <c r="AN31" s="830"/>
      <c r="AO31" s="830"/>
      <c r="AP31" s="830">
        <v>899</v>
      </c>
      <c r="AQ31" s="830"/>
      <c r="AR31" s="830"/>
      <c r="AS31" s="830"/>
      <c r="AT31" s="830"/>
      <c r="AU31" s="830">
        <v>899</v>
      </c>
      <c r="AV31" s="830"/>
      <c r="AW31" s="830"/>
      <c r="AX31" s="830"/>
      <c r="AY31" s="830"/>
      <c r="AZ31" s="831" t="s">
        <v>501</v>
      </c>
      <c r="BA31" s="831"/>
      <c r="BB31" s="831"/>
      <c r="BC31" s="831"/>
      <c r="BD31" s="831"/>
      <c r="BE31" s="832" t="s">
        <v>407</v>
      </c>
      <c r="BF31" s="832"/>
      <c r="BG31" s="832"/>
      <c r="BH31" s="832"/>
      <c r="BI31" s="833"/>
      <c r="BJ31" s="215"/>
      <c r="BK31" s="215"/>
      <c r="BL31" s="215"/>
      <c r="BM31" s="215"/>
      <c r="BN31" s="215"/>
      <c r="BO31" s="224"/>
      <c r="BP31" s="224"/>
      <c r="BQ31" s="221">
        <v>25</v>
      </c>
      <c r="BR31" s="222"/>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13"/>
    </row>
    <row r="32" spans="1:131" ht="26.25" customHeight="1" x14ac:dyDescent="0.2">
      <c r="A32" s="225">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15"/>
      <c r="BK32" s="215"/>
      <c r="BL32" s="215"/>
      <c r="BM32" s="215"/>
      <c r="BN32" s="215"/>
      <c r="BO32" s="224"/>
      <c r="BP32" s="224"/>
      <c r="BQ32" s="221">
        <v>26</v>
      </c>
      <c r="BR32" s="222"/>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13"/>
    </row>
    <row r="33" spans="1:131" ht="26.25" customHeight="1" x14ac:dyDescent="0.2">
      <c r="A33" s="225">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15"/>
      <c r="BK33" s="215"/>
      <c r="BL33" s="215"/>
      <c r="BM33" s="215"/>
      <c r="BN33" s="215"/>
      <c r="BO33" s="224"/>
      <c r="BP33" s="224"/>
      <c r="BQ33" s="221">
        <v>27</v>
      </c>
      <c r="BR33" s="222"/>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13"/>
    </row>
    <row r="34" spans="1:131" ht="26.25" customHeight="1" x14ac:dyDescent="0.2">
      <c r="A34" s="225">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15"/>
      <c r="BK34" s="215"/>
      <c r="BL34" s="215"/>
      <c r="BM34" s="215"/>
      <c r="BN34" s="215"/>
      <c r="BO34" s="224"/>
      <c r="BP34" s="224"/>
      <c r="BQ34" s="221">
        <v>28</v>
      </c>
      <c r="BR34" s="222"/>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13"/>
    </row>
    <row r="35" spans="1:131" ht="26.25" customHeight="1" x14ac:dyDescent="0.2">
      <c r="A35" s="225">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15"/>
      <c r="BK35" s="215"/>
      <c r="BL35" s="215"/>
      <c r="BM35" s="215"/>
      <c r="BN35" s="215"/>
      <c r="BO35" s="224"/>
      <c r="BP35" s="224"/>
      <c r="BQ35" s="221">
        <v>29</v>
      </c>
      <c r="BR35" s="222"/>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13"/>
    </row>
    <row r="36" spans="1:131" ht="26.25" customHeight="1" x14ac:dyDescent="0.2">
      <c r="A36" s="225">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15"/>
      <c r="BK36" s="215"/>
      <c r="BL36" s="215"/>
      <c r="BM36" s="215"/>
      <c r="BN36" s="215"/>
      <c r="BO36" s="224"/>
      <c r="BP36" s="224"/>
      <c r="BQ36" s="221">
        <v>30</v>
      </c>
      <c r="BR36" s="222"/>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13"/>
    </row>
    <row r="37" spans="1:131" ht="26.25" customHeight="1" x14ac:dyDescent="0.2">
      <c r="A37" s="225">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15"/>
      <c r="BK37" s="215"/>
      <c r="BL37" s="215"/>
      <c r="BM37" s="215"/>
      <c r="BN37" s="215"/>
      <c r="BO37" s="224"/>
      <c r="BP37" s="224"/>
      <c r="BQ37" s="221">
        <v>31</v>
      </c>
      <c r="BR37" s="222"/>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13"/>
    </row>
    <row r="38" spans="1:131" ht="26.25" customHeight="1" x14ac:dyDescent="0.2">
      <c r="A38" s="225">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15"/>
      <c r="BK38" s="215"/>
      <c r="BL38" s="215"/>
      <c r="BM38" s="215"/>
      <c r="BN38" s="215"/>
      <c r="BO38" s="224"/>
      <c r="BP38" s="224"/>
      <c r="BQ38" s="221">
        <v>32</v>
      </c>
      <c r="BR38" s="222"/>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13"/>
    </row>
    <row r="39" spans="1:131" ht="26.25" customHeight="1" x14ac:dyDescent="0.2">
      <c r="A39" s="225">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15"/>
      <c r="BK39" s="215"/>
      <c r="BL39" s="215"/>
      <c r="BM39" s="215"/>
      <c r="BN39" s="215"/>
      <c r="BO39" s="224"/>
      <c r="BP39" s="224"/>
      <c r="BQ39" s="221">
        <v>33</v>
      </c>
      <c r="BR39" s="222"/>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13"/>
    </row>
    <row r="40" spans="1:131" ht="26.25" customHeight="1" x14ac:dyDescent="0.2">
      <c r="A40" s="221">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15"/>
      <c r="BK40" s="215"/>
      <c r="BL40" s="215"/>
      <c r="BM40" s="215"/>
      <c r="BN40" s="215"/>
      <c r="BO40" s="224"/>
      <c r="BP40" s="224"/>
      <c r="BQ40" s="221">
        <v>34</v>
      </c>
      <c r="BR40" s="222"/>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13"/>
    </row>
    <row r="41" spans="1:131" ht="26.25" customHeight="1" x14ac:dyDescent="0.2">
      <c r="A41" s="221">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15"/>
      <c r="BK41" s="215"/>
      <c r="BL41" s="215"/>
      <c r="BM41" s="215"/>
      <c r="BN41" s="215"/>
      <c r="BO41" s="224"/>
      <c r="BP41" s="224"/>
      <c r="BQ41" s="221">
        <v>35</v>
      </c>
      <c r="BR41" s="222"/>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13"/>
    </row>
    <row r="42" spans="1:131" ht="26.25" customHeight="1" x14ac:dyDescent="0.2">
      <c r="A42" s="221">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15"/>
      <c r="BK42" s="215"/>
      <c r="BL42" s="215"/>
      <c r="BM42" s="215"/>
      <c r="BN42" s="215"/>
      <c r="BO42" s="224"/>
      <c r="BP42" s="224"/>
      <c r="BQ42" s="221">
        <v>36</v>
      </c>
      <c r="BR42" s="222"/>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13"/>
    </row>
    <row r="43" spans="1:131" ht="26.25" customHeight="1" x14ac:dyDescent="0.2">
      <c r="A43" s="221">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15"/>
      <c r="BK43" s="215"/>
      <c r="BL43" s="215"/>
      <c r="BM43" s="215"/>
      <c r="BN43" s="215"/>
      <c r="BO43" s="224"/>
      <c r="BP43" s="224"/>
      <c r="BQ43" s="221">
        <v>37</v>
      </c>
      <c r="BR43" s="222"/>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13"/>
    </row>
    <row r="44" spans="1:131" ht="26.25" customHeight="1" x14ac:dyDescent="0.2">
      <c r="A44" s="221">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15"/>
      <c r="BK44" s="215"/>
      <c r="BL44" s="215"/>
      <c r="BM44" s="215"/>
      <c r="BN44" s="215"/>
      <c r="BO44" s="224"/>
      <c r="BP44" s="224"/>
      <c r="BQ44" s="221">
        <v>38</v>
      </c>
      <c r="BR44" s="222"/>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13"/>
    </row>
    <row r="45" spans="1:131" ht="26.25" customHeight="1" x14ac:dyDescent="0.2">
      <c r="A45" s="221">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15"/>
      <c r="BK45" s="215"/>
      <c r="BL45" s="215"/>
      <c r="BM45" s="215"/>
      <c r="BN45" s="215"/>
      <c r="BO45" s="224"/>
      <c r="BP45" s="224"/>
      <c r="BQ45" s="221">
        <v>39</v>
      </c>
      <c r="BR45" s="222"/>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13"/>
    </row>
    <row r="46" spans="1:131" ht="26.25" customHeight="1" x14ac:dyDescent="0.2">
      <c r="A46" s="221">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15"/>
      <c r="BK46" s="215"/>
      <c r="BL46" s="215"/>
      <c r="BM46" s="215"/>
      <c r="BN46" s="215"/>
      <c r="BO46" s="224"/>
      <c r="BP46" s="224"/>
      <c r="BQ46" s="221">
        <v>40</v>
      </c>
      <c r="BR46" s="222"/>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13"/>
    </row>
    <row r="47" spans="1:131" ht="26.25" customHeight="1" x14ac:dyDescent="0.2">
      <c r="A47" s="221">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15"/>
      <c r="BK47" s="215"/>
      <c r="BL47" s="215"/>
      <c r="BM47" s="215"/>
      <c r="BN47" s="215"/>
      <c r="BO47" s="224"/>
      <c r="BP47" s="224"/>
      <c r="BQ47" s="221">
        <v>41</v>
      </c>
      <c r="BR47" s="222"/>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13"/>
    </row>
    <row r="48" spans="1:131" ht="26.25" customHeight="1" x14ac:dyDescent="0.2">
      <c r="A48" s="221">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15"/>
      <c r="BK48" s="215"/>
      <c r="BL48" s="215"/>
      <c r="BM48" s="215"/>
      <c r="BN48" s="215"/>
      <c r="BO48" s="224"/>
      <c r="BP48" s="224"/>
      <c r="BQ48" s="221">
        <v>42</v>
      </c>
      <c r="BR48" s="222"/>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13"/>
    </row>
    <row r="49" spans="1:131" ht="26.25" customHeight="1" x14ac:dyDescent="0.2">
      <c r="A49" s="221">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15"/>
      <c r="BK49" s="215"/>
      <c r="BL49" s="215"/>
      <c r="BM49" s="215"/>
      <c r="BN49" s="215"/>
      <c r="BO49" s="224"/>
      <c r="BP49" s="224"/>
      <c r="BQ49" s="221">
        <v>43</v>
      </c>
      <c r="BR49" s="222"/>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13"/>
    </row>
    <row r="50" spans="1:131" ht="26.25" customHeight="1" x14ac:dyDescent="0.2">
      <c r="A50" s="221">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15"/>
      <c r="BK50" s="215"/>
      <c r="BL50" s="215"/>
      <c r="BM50" s="215"/>
      <c r="BN50" s="215"/>
      <c r="BO50" s="224"/>
      <c r="BP50" s="224"/>
      <c r="BQ50" s="221">
        <v>44</v>
      </c>
      <c r="BR50" s="222"/>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13"/>
    </row>
    <row r="51" spans="1:131" ht="26.25" customHeight="1" x14ac:dyDescent="0.2">
      <c r="A51" s="221">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15"/>
      <c r="BK51" s="215"/>
      <c r="BL51" s="215"/>
      <c r="BM51" s="215"/>
      <c r="BN51" s="215"/>
      <c r="BO51" s="224"/>
      <c r="BP51" s="224"/>
      <c r="BQ51" s="221">
        <v>45</v>
      </c>
      <c r="BR51" s="222"/>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13"/>
    </row>
    <row r="52" spans="1:131" ht="26.25" customHeight="1" x14ac:dyDescent="0.2">
      <c r="A52" s="221">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15"/>
      <c r="BK52" s="215"/>
      <c r="BL52" s="215"/>
      <c r="BM52" s="215"/>
      <c r="BN52" s="215"/>
      <c r="BO52" s="224"/>
      <c r="BP52" s="224"/>
      <c r="BQ52" s="221">
        <v>46</v>
      </c>
      <c r="BR52" s="222"/>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13"/>
    </row>
    <row r="53" spans="1:131" ht="26.25" customHeight="1" x14ac:dyDescent="0.2">
      <c r="A53" s="221">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15"/>
      <c r="BK53" s="215"/>
      <c r="BL53" s="215"/>
      <c r="BM53" s="215"/>
      <c r="BN53" s="215"/>
      <c r="BO53" s="224"/>
      <c r="BP53" s="224"/>
      <c r="BQ53" s="221">
        <v>47</v>
      </c>
      <c r="BR53" s="222"/>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13"/>
    </row>
    <row r="54" spans="1:131" ht="26.25" customHeight="1" x14ac:dyDescent="0.2">
      <c r="A54" s="221">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15"/>
      <c r="BK54" s="215"/>
      <c r="BL54" s="215"/>
      <c r="BM54" s="215"/>
      <c r="BN54" s="215"/>
      <c r="BO54" s="224"/>
      <c r="BP54" s="224"/>
      <c r="BQ54" s="221">
        <v>48</v>
      </c>
      <c r="BR54" s="222"/>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13"/>
    </row>
    <row r="55" spans="1:131" ht="26.25" customHeight="1" x14ac:dyDescent="0.2">
      <c r="A55" s="221">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15"/>
      <c r="BK55" s="215"/>
      <c r="BL55" s="215"/>
      <c r="BM55" s="215"/>
      <c r="BN55" s="215"/>
      <c r="BO55" s="224"/>
      <c r="BP55" s="224"/>
      <c r="BQ55" s="221">
        <v>49</v>
      </c>
      <c r="BR55" s="222"/>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13"/>
    </row>
    <row r="56" spans="1:131" ht="26.25" customHeight="1" x14ac:dyDescent="0.2">
      <c r="A56" s="221">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15"/>
      <c r="BK56" s="215"/>
      <c r="BL56" s="215"/>
      <c r="BM56" s="215"/>
      <c r="BN56" s="215"/>
      <c r="BO56" s="224"/>
      <c r="BP56" s="224"/>
      <c r="BQ56" s="221">
        <v>50</v>
      </c>
      <c r="BR56" s="222"/>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13"/>
    </row>
    <row r="57" spans="1:131" ht="26.25" customHeight="1" x14ac:dyDescent="0.2">
      <c r="A57" s="221">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15"/>
      <c r="BK57" s="215"/>
      <c r="BL57" s="215"/>
      <c r="BM57" s="215"/>
      <c r="BN57" s="215"/>
      <c r="BO57" s="224"/>
      <c r="BP57" s="224"/>
      <c r="BQ57" s="221">
        <v>51</v>
      </c>
      <c r="BR57" s="222"/>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13"/>
    </row>
    <row r="58" spans="1:131" ht="26.25" customHeight="1" x14ac:dyDescent="0.2">
      <c r="A58" s="221">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15"/>
      <c r="BK58" s="215"/>
      <c r="BL58" s="215"/>
      <c r="BM58" s="215"/>
      <c r="BN58" s="215"/>
      <c r="BO58" s="224"/>
      <c r="BP58" s="224"/>
      <c r="BQ58" s="221">
        <v>52</v>
      </c>
      <c r="BR58" s="222"/>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13"/>
    </row>
    <row r="59" spans="1:131" ht="26.25" customHeight="1" x14ac:dyDescent="0.2">
      <c r="A59" s="221">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15"/>
      <c r="BK59" s="215"/>
      <c r="BL59" s="215"/>
      <c r="BM59" s="215"/>
      <c r="BN59" s="215"/>
      <c r="BO59" s="224"/>
      <c r="BP59" s="224"/>
      <c r="BQ59" s="221">
        <v>53</v>
      </c>
      <c r="BR59" s="222"/>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13"/>
    </row>
    <row r="60" spans="1:131" ht="26.25" customHeight="1" x14ac:dyDescent="0.2">
      <c r="A60" s="221">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15"/>
      <c r="BK60" s="215"/>
      <c r="BL60" s="215"/>
      <c r="BM60" s="215"/>
      <c r="BN60" s="215"/>
      <c r="BO60" s="224"/>
      <c r="BP60" s="224"/>
      <c r="BQ60" s="221">
        <v>54</v>
      </c>
      <c r="BR60" s="222"/>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13"/>
    </row>
    <row r="61" spans="1:131" ht="26.25" customHeight="1" thickBot="1" x14ac:dyDescent="0.25">
      <c r="A61" s="221">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15"/>
      <c r="BK61" s="215"/>
      <c r="BL61" s="215"/>
      <c r="BM61" s="215"/>
      <c r="BN61" s="215"/>
      <c r="BO61" s="224"/>
      <c r="BP61" s="224"/>
      <c r="BQ61" s="221">
        <v>55</v>
      </c>
      <c r="BR61" s="222"/>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13"/>
    </row>
    <row r="62" spans="1:131" ht="26.25" customHeight="1" x14ac:dyDescent="0.2">
      <c r="A62" s="221">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408</v>
      </c>
      <c r="BK62" s="806"/>
      <c r="BL62" s="806"/>
      <c r="BM62" s="806"/>
      <c r="BN62" s="807"/>
      <c r="BO62" s="224"/>
      <c r="BP62" s="224"/>
      <c r="BQ62" s="221">
        <v>56</v>
      </c>
      <c r="BR62" s="222"/>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13"/>
    </row>
    <row r="63" spans="1:131" ht="26.25" customHeight="1" thickBot="1" x14ac:dyDescent="0.25">
      <c r="A63" s="223" t="s">
        <v>391</v>
      </c>
      <c r="B63" s="789" t="s">
        <v>409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1131</v>
      </c>
      <c r="AG63" s="844"/>
      <c r="AH63" s="844"/>
      <c r="AI63" s="844"/>
      <c r="AJ63" s="845"/>
      <c r="AK63" s="846"/>
      <c r="AL63" s="841"/>
      <c r="AM63" s="841"/>
      <c r="AN63" s="841"/>
      <c r="AO63" s="841"/>
      <c r="AP63" s="844">
        <v>899</v>
      </c>
      <c r="AQ63" s="844"/>
      <c r="AR63" s="844"/>
      <c r="AS63" s="844"/>
      <c r="AT63" s="844"/>
      <c r="AU63" s="844">
        <v>899</v>
      </c>
      <c r="AV63" s="844"/>
      <c r="AW63" s="844"/>
      <c r="AX63" s="844"/>
      <c r="AY63" s="844"/>
      <c r="AZ63" s="848"/>
      <c r="BA63" s="848"/>
      <c r="BB63" s="848"/>
      <c r="BC63" s="848"/>
      <c r="BD63" s="848"/>
      <c r="BE63" s="849"/>
      <c r="BF63" s="849"/>
      <c r="BG63" s="849"/>
      <c r="BH63" s="849"/>
      <c r="BI63" s="850"/>
      <c r="BJ63" s="851" t="s">
        <v>129</v>
      </c>
      <c r="BK63" s="852"/>
      <c r="BL63" s="852"/>
      <c r="BM63" s="852"/>
      <c r="BN63" s="853"/>
      <c r="BO63" s="224"/>
      <c r="BP63" s="224"/>
      <c r="BQ63" s="221">
        <v>57</v>
      </c>
      <c r="BR63" s="222"/>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13"/>
    </row>
    <row r="64" spans="1:131" ht="26.25" customHeight="1" x14ac:dyDescent="0.2">
      <c r="A64" s="224"/>
      <c r="B64" s="224"/>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1">
        <v>58</v>
      </c>
      <c r="BR64" s="222"/>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13"/>
    </row>
    <row r="65" spans="1:131" ht="26.25" customHeight="1" thickBot="1" x14ac:dyDescent="0.25">
      <c r="A65" s="215" t="s">
        <v>410</v>
      </c>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5"/>
      <c r="AY65" s="215"/>
      <c r="AZ65" s="215"/>
      <c r="BA65" s="215"/>
      <c r="BB65" s="215"/>
      <c r="BC65" s="215"/>
      <c r="BD65" s="215"/>
      <c r="BE65" s="224"/>
      <c r="BF65" s="224"/>
      <c r="BG65" s="224"/>
      <c r="BH65" s="224"/>
      <c r="BI65" s="224"/>
      <c r="BJ65" s="224"/>
      <c r="BK65" s="224"/>
      <c r="BL65" s="224"/>
      <c r="BM65" s="224"/>
      <c r="BN65" s="224"/>
      <c r="BO65" s="224"/>
      <c r="BP65" s="224"/>
      <c r="BQ65" s="221">
        <v>59</v>
      </c>
      <c r="BR65" s="222"/>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13"/>
    </row>
    <row r="66" spans="1:131" ht="26.25" customHeight="1" x14ac:dyDescent="0.2">
      <c r="A66" s="727" t="s">
        <v>411</v>
      </c>
      <c r="B66" s="728"/>
      <c r="C66" s="728"/>
      <c r="D66" s="728"/>
      <c r="E66" s="728"/>
      <c r="F66" s="728"/>
      <c r="G66" s="728"/>
      <c r="H66" s="728"/>
      <c r="I66" s="728"/>
      <c r="J66" s="728"/>
      <c r="K66" s="728"/>
      <c r="L66" s="728"/>
      <c r="M66" s="728"/>
      <c r="N66" s="728"/>
      <c r="O66" s="728"/>
      <c r="P66" s="729"/>
      <c r="Q66" s="733" t="s">
        <v>395</v>
      </c>
      <c r="R66" s="734"/>
      <c r="S66" s="734"/>
      <c r="T66" s="734"/>
      <c r="U66" s="735"/>
      <c r="V66" s="733" t="s">
        <v>396</v>
      </c>
      <c r="W66" s="734"/>
      <c r="X66" s="734"/>
      <c r="Y66" s="734"/>
      <c r="Z66" s="735"/>
      <c r="AA66" s="733" t="s">
        <v>397</v>
      </c>
      <c r="AB66" s="734"/>
      <c r="AC66" s="734"/>
      <c r="AD66" s="734"/>
      <c r="AE66" s="735"/>
      <c r="AF66" s="854" t="s">
        <v>398</v>
      </c>
      <c r="AG66" s="815"/>
      <c r="AH66" s="815"/>
      <c r="AI66" s="815"/>
      <c r="AJ66" s="855"/>
      <c r="AK66" s="733" t="s">
        <v>399</v>
      </c>
      <c r="AL66" s="728"/>
      <c r="AM66" s="728"/>
      <c r="AN66" s="728"/>
      <c r="AO66" s="729"/>
      <c r="AP66" s="733" t="s">
        <v>400</v>
      </c>
      <c r="AQ66" s="734"/>
      <c r="AR66" s="734"/>
      <c r="AS66" s="734"/>
      <c r="AT66" s="735"/>
      <c r="AU66" s="733" t="s">
        <v>412</v>
      </c>
      <c r="AV66" s="734"/>
      <c r="AW66" s="734"/>
      <c r="AX66" s="734"/>
      <c r="AY66" s="735"/>
      <c r="AZ66" s="733" t="s">
        <v>379</v>
      </c>
      <c r="BA66" s="734"/>
      <c r="BB66" s="734"/>
      <c r="BC66" s="734"/>
      <c r="BD66" s="740"/>
      <c r="BE66" s="224"/>
      <c r="BF66" s="224"/>
      <c r="BG66" s="224"/>
      <c r="BH66" s="224"/>
      <c r="BI66" s="224"/>
      <c r="BJ66" s="224"/>
      <c r="BK66" s="224"/>
      <c r="BL66" s="224"/>
      <c r="BM66" s="224"/>
      <c r="BN66" s="224"/>
      <c r="BO66" s="224"/>
      <c r="BP66" s="224"/>
      <c r="BQ66" s="221">
        <v>60</v>
      </c>
      <c r="BR66" s="226"/>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13"/>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24"/>
      <c r="BF67" s="224"/>
      <c r="BG67" s="224"/>
      <c r="BH67" s="224"/>
      <c r="BI67" s="224"/>
      <c r="BJ67" s="224"/>
      <c r="BK67" s="224"/>
      <c r="BL67" s="224"/>
      <c r="BM67" s="224"/>
      <c r="BN67" s="224"/>
      <c r="BO67" s="224"/>
      <c r="BP67" s="224"/>
      <c r="BQ67" s="221">
        <v>61</v>
      </c>
      <c r="BR67" s="226"/>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13"/>
    </row>
    <row r="68" spans="1:131" ht="26.25" customHeight="1" thickTop="1" x14ac:dyDescent="0.2">
      <c r="A68" s="219">
        <v>1</v>
      </c>
      <c r="B68" s="869" t="s">
        <v>561</v>
      </c>
      <c r="C68" s="870"/>
      <c r="D68" s="870"/>
      <c r="E68" s="870"/>
      <c r="F68" s="870"/>
      <c r="G68" s="870"/>
      <c r="H68" s="870"/>
      <c r="I68" s="870"/>
      <c r="J68" s="870"/>
      <c r="K68" s="870"/>
      <c r="L68" s="870"/>
      <c r="M68" s="870"/>
      <c r="N68" s="870"/>
      <c r="O68" s="870"/>
      <c r="P68" s="871"/>
      <c r="Q68" s="872">
        <v>9647</v>
      </c>
      <c r="R68" s="866"/>
      <c r="S68" s="866"/>
      <c r="T68" s="866"/>
      <c r="U68" s="866"/>
      <c r="V68" s="866">
        <v>9534</v>
      </c>
      <c r="W68" s="866"/>
      <c r="X68" s="866"/>
      <c r="Y68" s="866"/>
      <c r="Z68" s="866"/>
      <c r="AA68" s="866">
        <v>113</v>
      </c>
      <c r="AB68" s="866"/>
      <c r="AC68" s="866"/>
      <c r="AD68" s="866"/>
      <c r="AE68" s="866"/>
      <c r="AF68" s="866">
        <v>113</v>
      </c>
      <c r="AG68" s="866"/>
      <c r="AH68" s="866"/>
      <c r="AI68" s="866"/>
      <c r="AJ68" s="866"/>
      <c r="AK68" s="866">
        <v>100</v>
      </c>
      <c r="AL68" s="866"/>
      <c r="AM68" s="866"/>
      <c r="AN68" s="866"/>
      <c r="AO68" s="866"/>
      <c r="AP68" s="866">
        <v>190</v>
      </c>
      <c r="AQ68" s="866"/>
      <c r="AR68" s="866"/>
      <c r="AS68" s="866"/>
      <c r="AT68" s="866"/>
      <c r="AU68" s="866">
        <v>5</v>
      </c>
      <c r="AV68" s="866"/>
      <c r="AW68" s="866"/>
      <c r="AX68" s="866"/>
      <c r="AY68" s="866"/>
      <c r="AZ68" s="867"/>
      <c r="BA68" s="867"/>
      <c r="BB68" s="867"/>
      <c r="BC68" s="867"/>
      <c r="BD68" s="868"/>
      <c r="BE68" s="224"/>
      <c r="BF68" s="224"/>
      <c r="BG68" s="224"/>
      <c r="BH68" s="224"/>
      <c r="BI68" s="224"/>
      <c r="BJ68" s="224"/>
      <c r="BK68" s="224"/>
      <c r="BL68" s="224"/>
      <c r="BM68" s="224"/>
      <c r="BN68" s="224"/>
      <c r="BO68" s="224"/>
      <c r="BP68" s="224"/>
      <c r="BQ68" s="221">
        <v>62</v>
      </c>
      <c r="BR68" s="226"/>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13"/>
    </row>
    <row r="69" spans="1:131" ht="26.25" customHeight="1" x14ac:dyDescent="0.2">
      <c r="A69" s="221">
        <v>2</v>
      </c>
      <c r="B69" s="873" t="s">
        <v>562</v>
      </c>
      <c r="C69" s="874"/>
      <c r="D69" s="874"/>
      <c r="E69" s="874"/>
      <c r="F69" s="874"/>
      <c r="G69" s="874"/>
      <c r="H69" s="874"/>
      <c r="I69" s="874"/>
      <c r="J69" s="874"/>
      <c r="K69" s="874"/>
      <c r="L69" s="874"/>
      <c r="M69" s="874"/>
      <c r="N69" s="874"/>
      <c r="O69" s="874"/>
      <c r="P69" s="875"/>
      <c r="Q69" s="876">
        <v>121</v>
      </c>
      <c r="R69" s="830"/>
      <c r="S69" s="830"/>
      <c r="T69" s="830"/>
      <c r="U69" s="830"/>
      <c r="V69" s="830">
        <v>108</v>
      </c>
      <c r="W69" s="830"/>
      <c r="X69" s="830"/>
      <c r="Y69" s="830"/>
      <c r="Z69" s="830"/>
      <c r="AA69" s="830">
        <v>13</v>
      </c>
      <c r="AB69" s="830"/>
      <c r="AC69" s="830"/>
      <c r="AD69" s="830"/>
      <c r="AE69" s="830"/>
      <c r="AF69" s="830">
        <v>13</v>
      </c>
      <c r="AG69" s="830"/>
      <c r="AH69" s="830"/>
      <c r="AI69" s="830"/>
      <c r="AJ69" s="830"/>
      <c r="AK69" s="830">
        <v>17</v>
      </c>
      <c r="AL69" s="830"/>
      <c r="AM69" s="830"/>
      <c r="AN69" s="830"/>
      <c r="AO69" s="830"/>
      <c r="AP69" s="830" t="s">
        <v>576</v>
      </c>
      <c r="AQ69" s="830"/>
      <c r="AR69" s="830"/>
      <c r="AS69" s="830"/>
      <c r="AT69" s="830"/>
      <c r="AU69" s="830" t="s">
        <v>501</v>
      </c>
      <c r="AV69" s="830"/>
      <c r="AW69" s="830"/>
      <c r="AX69" s="830"/>
      <c r="AY69" s="830"/>
      <c r="AZ69" s="832"/>
      <c r="BA69" s="832"/>
      <c r="BB69" s="832"/>
      <c r="BC69" s="832"/>
      <c r="BD69" s="833"/>
      <c r="BE69" s="224"/>
      <c r="BF69" s="224"/>
      <c r="BG69" s="224"/>
      <c r="BH69" s="224"/>
      <c r="BI69" s="224"/>
      <c r="BJ69" s="224"/>
      <c r="BK69" s="224"/>
      <c r="BL69" s="224"/>
      <c r="BM69" s="224"/>
      <c r="BN69" s="224"/>
      <c r="BO69" s="224"/>
      <c r="BP69" s="224"/>
      <c r="BQ69" s="221">
        <v>63</v>
      </c>
      <c r="BR69" s="226"/>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13"/>
    </row>
    <row r="70" spans="1:131" ht="26.25" customHeight="1" x14ac:dyDescent="0.2">
      <c r="A70" s="221">
        <v>3</v>
      </c>
      <c r="B70" s="873" t="s">
        <v>563</v>
      </c>
      <c r="C70" s="874"/>
      <c r="D70" s="874"/>
      <c r="E70" s="874"/>
      <c r="F70" s="874"/>
      <c r="G70" s="874"/>
      <c r="H70" s="874"/>
      <c r="I70" s="874"/>
      <c r="J70" s="874"/>
      <c r="K70" s="874"/>
      <c r="L70" s="874"/>
      <c r="M70" s="874"/>
      <c r="N70" s="874"/>
      <c r="O70" s="874"/>
      <c r="P70" s="875"/>
      <c r="Q70" s="876">
        <v>26588</v>
      </c>
      <c r="R70" s="830"/>
      <c r="S70" s="830"/>
      <c r="T70" s="830"/>
      <c r="U70" s="830"/>
      <c r="V70" s="830">
        <v>26430</v>
      </c>
      <c r="W70" s="830"/>
      <c r="X70" s="830"/>
      <c r="Y70" s="830"/>
      <c r="Z70" s="830"/>
      <c r="AA70" s="830">
        <v>157</v>
      </c>
      <c r="AB70" s="830"/>
      <c r="AC70" s="830"/>
      <c r="AD70" s="830"/>
      <c r="AE70" s="830"/>
      <c r="AF70" s="830">
        <v>157</v>
      </c>
      <c r="AG70" s="830"/>
      <c r="AH70" s="830"/>
      <c r="AI70" s="830"/>
      <c r="AJ70" s="830"/>
      <c r="AK70" s="830">
        <v>275</v>
      </c>
      <c r="AL70" s="830"/>
      <c r="AM70" s="830"/>
      <c r="AN70" s="830"/>
      <c r="AO70" s="830"/>
      <c r="AP70" s="830" t="s">
        <v>501</v>
      </c>
      <c r="AQ70" s="830"/>
      <c r="AR70" s="830"/>
      <c r="AS70" s="830"/>
      <c r="AT70" s="830"/>
      <c r="AU70" s="830" t="s">
        <v>501</v>
      </c>
      <c r="AV70" s="830"/>
      <c r="AW70" s="830"/>
      <c r="AX70" s="830"/>
      <c r="AY70" s="830"/>
      <c r="AZ70" s="832"/>
      <c r="BA70" s="832"/>
      <c r="BB70" s="832"/>
      <c r="BC70" s="832"/>
      <c r="BD70" s="833"/>
      <c r="BE70" s="224"/>
      <c r="BF70" s="224"/>
      <c r="BG70" s="224"/>
      <c r="BH70" s="224"/>
      <c r="BI70" s="224"/>
      <c r="BJ70" s="224"/>
      <c r="BK70" s="224"/>
      <c r="BL70" s="224"/>
      <c r="BM70" s="224"/>
      <c r="BN70" s="224"/>
      <c r="BO70" s="224"/>
      <c r="BP70" s="224"/>
      <c r="BQ70" s="221">
        <v>64</v>
      </c>
      <c r="BR70" s="226"/>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13"/>
    </row>
    <row r="71" spans="1:131" ht="26.25" customHeight="1" x14ac:dyDescent="0.2">
      <c r="A71" s="221">
        <v>4</v>
      </c>
      <c r="B71" s="873" t="s">
        <v>564</v>
      </c>
      <c r="C71" s="874"/>
      <c r="D71" s="874"/>
      <c r="E71" s="874"/>
      <c r="F71" s="874"/>
      <c r="G71" s="874"/>
      <c r="H71" s="874"/>
      <c r="I71" s="874"/>
      <c r="J71" s="874"/>
      <c r="K71" s="874"/>
      <c r="L71" s="874"/>
      <c r="M71" s="874"/>
      <c r="N71" s="874"/>
      <c r="O71" s="874"/>
      <c r="P71" s="875"/>
      <c r="Q71" s="876">
        <v>57242</v>
      </c>
      <c r="R71" s="830"/>
      <c r="S71" s="830"/>
      <c r="T71" s="830"/>
      <c r="U71" s="830"/>
      <c r="V71" s="830">
        <v>56382</v>
      </c>
      <c r="W71" s="830"/>
      <c r="X71" s="830"/>
      <c r="Y71" s="830"/>
      <c r="Z71" s="830"/>
      <c r="AA71" s="830">
        <v>860</v>
      </c>
      <c r="AB71" s="830"/>
      <c r="AC71" s="830"/>
      <c r="AD71" s="830"/>
      <c r="AE71" s="830"/>
      <c r="AF71" s="830">
        <v>855</v>
      </c>
      <c r="AG71" s="830"/>
      <c r="AH71" s="830"/>
      <c r="AI71" s="830"/>
      <c r="AJ71" s="830"/>
      <c r="AK71" s="830" t="s">
        <v>501</v>
      </c>
      <c r="AL71" s="830"/>
      <c r="AM71" s="830"/>
      <c r="AN71" s="830"/>
      <c r="AO71" s="830"/>
      <c r="AP71" s="830" t="s">
        <v>501</v>
      </c>
      <c r="AQ71" s="830"/>
      <c r="AR71" s="830"/>
      <c r="AS71" s="830"/>
      <c r="AT71" s="830"/>
      <c r="AU71" s="830" t="s">
        <v>501</v>
      </c>
      <c r="AV71" s="830"/>
      <c r="AW71" s="830"/>
      <c r="AX71" s="830"/>
      <c r="AY71" s="830"/>
      <c r="AZ71" s="832"/>
      <c r="BA71" s="832"/>
      <c r="BB71" s="832"/>
      <c r="BC71" s="832"/>
      <c r="BD71" s="833"/>
      <c r="BE71" s="224"/>
      <c r="BF71" s="224"/>
      <c r="BG71" s="224"/>
      <c r="BH71" s="224"/>
      <c r="BI71" s="224"/>
      <c r="BJ71" s="224"/>
      <c r="BK71" s="224"/>
      <c r="BL71" s="224"/>
      <c r="BM71" s="224"/>
      <c r="BN71" s="224"/>
      <c r="BO71" s="224"/>
      <c r="BP71" s="224"/>
      <c r="BQ71" s="221">
        <v>65</v>
      </c>
      <c r="BR71" s="226"/>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13"/>
    </row>
    <row r="72" spans="1:131" ht="26.25" customHeight="1" x14ac:dyDescent="0.2">
      <c r="A72" s="221">
        <v>5</v>
      </c>
      <c r="B72" s="873" t="s">
        <v>577</v>
      </c>
      <c r="C72" s="874"/>
      <c r="D72" s="874"/>
      <c r="E72" s="874"/>
      <c r="F72" s="874"/>
      <c r="G72" s="874"/>
      <c r="H72" s="874"/>
      <c r="I72" s="874"/>
      <c r="J72" s="874"/>
      <c r="K72" s="874"/>
      <c r="L72" s="874"/>
      <c r="M72" s="874"/>
      <c r="N72" s="874"/>
      <c r="O72" s="874"/>
      <c r="P72" s="875"/>
      <c r="Q72" s="876">
        <v>925</v>
      </c>
      <c r="R72" s="830"/>
      <c r="S72" s="830"/>
      <c r="T72" s="830"/>
      <c r="U72" s="830"/>
      <c r="V72" s="830">
        <v>905</v>
      </c>
      <c r="W72" s="830"/>
      <c r="X72" s="830"/>
      <c r="Y72" s="830"/>
      <c r="Z72" s="830"/>
      <c r="AA72" s="830">
        <v>20</v>
      </c>
      <c r="AB72" s="830"/>
      <c r="AC72" s="830"/>
      <c r="AD72" s="830"/>
      <c r="AE72" s="830"/>
      <c r="AF72" s="830">
        <v>20</v>
      </c>
      <c r="AG72" s="830"/>
      <c r="AH72" s="830"/>
      <c r="AI72" s="830"/>
      <c r="AJ72" s="830"/>
      <c r="AK72" s="830">
        <v>45</v>
      </c>
      <c r="AL72" s="830"/>
      <c r="AM72" s="830"/>
      <c r="AN72" s="830"/>
      <c r="AO72" s="830"/>
      <c r="AP72" s="830" t="s">
        <v>501</v>
      </c>
      <c r="AQ72" s="830"/>
      <c r="AR72" s="830"/>
      <c r="AS72" s="830"/>
      <c r="AT72" s="830"/>
      <c r="AU72" s="830" t="s">
        <v>501</v>
      </c>
      <c r="AV72" s="830"/>
      <c r="AW72" s="830"/>
      <c r="AX72" s="830"/>
      <c r="AY72" s="830"/>
      <c r="AZ72" s="832"/>
      <c r="BA72" s="832"/>
      <c r="BB72" s="832"/>
      <c r="BC72" s="832"/>
      <c r="BD72" s="833"/>
      <c r="BE72" s="224"/>
      <c r="BF72" s="224"/>
      <c r="BG72" s="224"/>
      <c r="BH72" s="224"/>
      <c r="BI72" s="224"/>
      <c r="BJ72" s="224"/>
      <c r="BK72" s="224"/>
      <c r="BL72" s="224"/>
      <c r="BM72" s="224"/>
      <c r="BN72" s="224"/>
      <c r="BO72" s="224"/>
      <c r="BP72" s="224"/>
      <c r="BQ72" s="221">
        <v>66</v>
      </c>
      <c r="BR72" s="226"/>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13"/>
    </row>
    <row r="73" spans="1:131" ht="26.25" customHeight="1" x14ac:dyDescent="0.2">
      <c r="A73" s="221">
        <v>6</v>
      </c>
      <c r="B73" s="873" t="s">
        <v>578</v>
      </c>
      <c r="C73" s="874"/>
      <c r="D73" s="874"/>
      <c r="E73" s="874"/>
      <c r="F73" s="874"/>
      <c r="G73" s="874"/>
      <c r="H73" s="874"/>
      <c r="I73" s="874"/>
      <c r="J73" s="874"/>
      <c r="K73" s="874"/>
      <c r="L73" s="874"/>
      <c r="M73" s="874"/>
      <c r="N73" s="874"/>
      <c r="O73" s="874"/>
      <c r="P73" s="875"/>
      <c r="Q73" s="876">
        <v>267</v>
      </c>
      <c r="R73" s="830"/>
      <c r="S73" s="830"/>
      <c r="T73" s="830"/>
      <c r="U73" s="830"/>
      <c r="V73" s="830">
        <v>178</v>
      </c>
      <c r="W73" s="830"/>
      <c r="X73" s="830"/>
      <c r="Y73" s="830"/>
      <c r="Z73" s="830"/>
      <c r="AA73" s="830">
        <v>89</v>
      </c>
      <c r="AB73" s="830"/>
      <c r="AC73" s="830"/>
      <c r="AD73" s="830"/>
      <c r="AE73" s="830"/>
      <c r="AF73" s="830">
        <v>89</v>
      </c>
      <c r="AG73" s="830"/>
      <c r="AH73" s="830"/>
      <c r="AI73" s="830"/>
      <c r="AJ73" s="830"/>
      <c r="AK73" s="830">
        <v>13</v>
      </c>
      <c r="AL73" s="830"/>
      <c r="AM73" s="830"/>
      <c r="AN73" s="830"/>
      <c r="AO73" s="830"/>
      <c r="AP73" s="830" t="s">
        <v>501</v>
      </c>
      <c r="AQ73" s="830"/>
      <c r="AR73" s="830"/>
      <c r="AS73" s="830"/>
      <c r="AT73" s="830"/>
      <c r="AU73" s="830" t="s">
        <v>501</v>
      </c>
      <c r="AV73" s="830"/>
      <c r="AW73" s="830"/>
      <c r="AX73" s="830"/>
      <c r="AY73" s="830"/>
      <c r="AZ73" s="832"/>
      <c r="BA73" s="832"/>
      <c r="BB73" s="832"/>
      <c r="BC73" s="832"/>
      <c r="BD73" s="833"/>
      <c r="BE73" s="224"/>
      <c r="BF73" s="224"/>
      <c r="BG73" s="224"/>
      <c r="BH73" s="224"/>
      <c r="BI73" s="224"/>
      <c r="BJ73" s="224"/>
      <c r="BK73" s="224"/>
      <c r="BL73" s="224"/>
      <c r="BM73" s="224"/>
      <c r="BN73" s="224"/>
      <c r="BO73" s="224"/>
      <c r="BP73" s="224"/>
      <c r="BQ73" s="221">
        <v>67</v>
      </c>
      <c r="BR73" s="226"/>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13"/>
    </row>
    <row r="74" spans="1:131" ht="26.25" customHeight="1" x14ac:dyDescent="0.2">
      <c r="A74" s="221">
        <v>7</v>
      </c>
      <c r="B74" s="873" t="s">
        <v>565</v>
      </c>
      <c r="C74" s="874"/>
      <c r="D74" s="874"/>
      <c r="E74" s="874"/>
      <c r="F74" s="874"/>
      <c r="G74" s="874"/>
      <c r="H74" s="874"/>
      <c r="I74" s="874"/>
      <c r="J74" s="874"/>
      <c r="K74" s="874"/>
      <c r="L74" s="874"/>
      <c r="M74" s="874"/>
      <c r="N74" s="874"/>
      <c r="O74" s="874"/>
      <c r="P74" s="875"/>
      <c r="Q74" s="876">
        <v>21697</v>
      </c>
      <c r="R74" s="830"/>
      <c r="S74" s="830"/>
      <c r="T74" s="830"/>
      <c r="U74" s="830"/>
      <c r="V74" s="830">
        <v>20387</v>
      </c>
      <c r="W74" s="830"/>
      <c r="X74" s="830"/>
      <c r="Y74" s="830"/>
      <c r="Z74" s="830"/>
      <c r="AA74" s="830">
        <v>1209</v>
      </c>
      <c r="AB74" s="830"/>
      <c r="AC74" s="830"/>
      <c r="AD74" s="830"/>
      <c r="AE74" s="830"/>
      <c r="AF74" s="830">
        <v>10178</v>
      </c>
      <c r="AG74" s="830"/>
      <c r="AH74" s="830"/>
      <c r="AI74" s="830"/>
      <c r="AJ74" s="830"/>
      <c r="AK74" s="830" t="s">
        <v>501</v>
      </c>
      <c r="AL74" s="830"/>
      <c r="AM74" s="830"/>
      <c r="AN74" s="830"/>
      <c r="AO74" s="830"/>
      <c r="AP74" s="830">
        <v>6496</v>
      </c>
      <c r="AQ74" s="830"/>
      <c r="AR74" s="830"/>
      <c r="AS74" s="830"/>
      <c r="AT74" s="830"/>
      <c r="AU74" s="830">
        <v>39</v>
      </c>
      <c r="AV74" s="830"/>
      <c r="AW74" s="830"/>
      <c r="AX74" s="830"/>
      <c r="AY74" s="830"/>
      <c r="AZ74" s="832"/>
      <c r="BA74" s="832"/>
      <c r="BB74" s="832"/>
      <c r="BC74" s="832"/>
      <c r="BD74" s="833"/>
      <c r="BE74" s="224"/>
      <c r="BF74" s="224"/>
      <c r="BG74" s="224"/>
      <c r="BH74" s="224"/>
      <c r="BI74" s="224"/>
      <c r="BJ74" s="224"/>
      <c r="BK74" s="224"/>
      <c r="BL74" s="224"/>
      <c r="BM74" s="224"/>
      <c r="BN74" s="224"/>
      <c r="BO74" s="224"/>
      <c r="BP74" s="224"/>
      <c r="BQ74" s="221">
        <v>68</v>
      </c>
      <c r="BR74" s="226"/>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13"/>
    </row>
    <row r="75" spans="1:131" ht="26.25" customHeight="1" x14ac:dyDescent="0.2">
      <c r="A75" s="221">
        <v>8</v>
      </c>
      <c r="B75" s="873" t="s">
        <v>566</v>
      </c>
      <c r="C75" s="874"/>
      <c r="D75" s="874"/>
      <c r="E75" s="874"/>
      <c r="F75" s="874"/>
      <c r="G75" s="874"/>
      <c r="H75" s="874"/>
      <c r="I75" s="874"/>
      <c r="J75" s="874"/>
      <c r="K75" s="874"/>
      <c r="L75" s="874"/>
      <c r="M75" s="874"/>
      <c r="N75" s="874"/>
      <c r="O75" s="874"/>
      <c r="P75" s="875"/>
      <c r="Q75" s="877">
        <v>7352</v>
      </c>
      <c r="R75" s="878"/>
      <c r="S75" s="878"/>
      <c r="T75" s="878"/>
      <c r="U75" s="834"/>
      <c r="V75" s="879">
        <v>7276</v>
      </c>
      <c r="W75" s="878"/>
      <c r="X75" s="878"/>
      <c r="Y75" s="878"/>
      <c r="Z75" s="834"/>
      <c r="AA75" s="879">
        <v>76</v>
      </c>
      <c r="AB75" s="878"/>
      <c r="AC75" s="878"/>
      <c r="AD75" s="878"/>
      <c r="AE75" s="834"/>
      <c r="AF75" s="879">
        <v>76</v>
      </c>
      <c r="AG75" s="878"/>
      <c r="AH75" s="878"/>
      <c r="AI75" s="878"/>
      <c r="AJ75" s="834"/>
      <c r="AK75" s="879">
        <v>3086</v>
      </c>
      <c r="AL75" s="878"/>
      <c r="AM75" s="878"/>
      <c r="AN75" s="878"/>
      <c r="AO75" s="834"/>
      <c r="AP75" s="879" t="s">
        <v>501</v>
      </c>
      <c r="AQ75" s="878"/>
      <c r="AR75" s="878"/>
      <c r="AS75" s="878"/>
      <c r="AT75" s="834"/>
      <c r="AU75" s="879" t="s">
        <v>501</v>
      </c>
      <c r="AV75" s="878"/>
      <c r="AW75" s="878"/>
      <c r="AX75" s="878"/>
      <c r="AY75" s="834"/>
      <c r="AZ75" s="832"/>
      <c r="BA75" s="832"/>
      <c r="BB75" s="832"/>
      <c r="BC75" s="832"/>
      <c r="BD75" s="833"/>
      <c r="BE75" s="224"/>
      <c r="BF75" s="224"/>
      <c r="BG75" s="224"/>
      <c r="BH75" s="224"/>
      <c r="BI75" s="224"/>
      <c r="BJ75" s="224"/>
      <c r="BK75" s="224"/>
      <c r="BL75" s="224"/>
      <c r="BM75" s="224"/>
      <c r="BN75" s="224"/>
      <c r="BO75" s="224"/>
      <c r="BP75" s="224"/>
      <c r="BQ75" s="221">
        <v>69</v>
      </c>
      <c r="BR75" s="226"/>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13"/>
    </row>
    <row r="76" spans="1:131" ht="26.25" customHeight="1" x14ac:dyDescent="0.2">
      <c r="A76" s="221">
        <v>9</v>
      </c>
      <c r="B76" s="873" t="s">
        <v>567</v>
      </c>
      <c r="C76" s="874"/>
      <c r="D76" s="874"/>
      <c r="E76" s="874"/>
      <c r="F76" s="874"/>
      <c r="G76" s="874"/>
      <c r="H76" s="874"/>
      <c r="I76" s="874"/>
      <c r="J76" s="874"/>
      <c r="K76" s="874"/>
      <c r="L76" s="874"/>
      <c r="M76" s="874"/>
      <c r="N76" s="874"/>
      <c r="O76" s="874"/>
      <c r="P76" s="875"/>
      <c r="Q76" s="877">
        <v>1524702</v>
      </c>
      <c r="R76" s="878"/>
      <c r="S76" s="878"/>
      <c r="T76" s="878"/>
      <c r="U76" s="834"/>
      <c r="V76" s="879">
        <v>1496148</v>
      </c>
      <c r="W76" s="878"/>
      <c r="X76" s="878"/>
      <c r="Y76" s="878"/>
      <c r="Z76" s="834"/>
      <c r="AA76" s="879">
        <v>28554</v>
      </c>
      <c r="AB76" s="878"/>
      <c r="AC76" s="878"/>
      <c r="AD76" s="878"/>
      <c r="AE76" s="834"/>
      <c r="AF76" s="879">
        <v>28554</v>
      </c>
      <c r="AG76" s="878"/>
      <c r="AH76" s="878"/>
      <c r="AI76" s="878"/>
      <c r="AJ76" s="834"/>
      <c r="AK76" s="879">
        <v>15234</v>
      </c>
      <c r="AL76" s="878"/>
      <c r="AM76" s="878"/>
      <c r="AN76" s="878"/>
      <c r="AO76" s="834"/>
      <c r="AP76" s="879" t="s">
        <v>501</v>
      </c>
      <c r="AQ76" s="878"/>
      <c r="AR76" s="878"/>
      <c r="AS76" s="878"/>
      <c r="AT76" s="834"/>
      <c r="AU76" s="879" t="s">
        <v>501</v>
      </c>
      <c r="AV76" s="878"/>
      <c r="AW76" s="878"/>
      <c r="AX76" s="878"/>
      <c r="AY76" s="834"/>
      <c r="AZ76" s="832"/>
      <c r="BA76" s="832"/>
      <c r="BB76" s="832"/>
      <c r="BC76" s="832"/>
      <c r="BD76" s="833"/>
      <c r="BE76" s="224"/>
      <c r="BF76" s="224"/>
      <c r="BG76" s="224"/>
      <c r="BH76" s="224"/>
      <c r="BI76" s="224"/>
      <c r="BJ76" s="224"/>
      <c r="BK76" s="224"/>
      <c r="BL76" s="224"/>
      <c r="BM76" s="224"/>
      <c r="BN76" s="224"/>
      <c r="BO76" s="224"/>
      <c r="BP76" s="224"/>
      <c r="BQ76" s="221">
        <v>70</v>
      </c>
      <c r="BR76" s="226"/>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13"/>
    </row>
    <row r="77" spans="1:131" ht="26.25" customHeight="1" x14ac:dyDescent="0.2">
      <c r="A77" s="221">
        <v>10</v>
      </c>
      <c r="B77" s="873" t="s">
        <v>568</v>
      </c>
      <c r="C77" s="874"/>
      <c r="D77" s="874"/>
      <c r="E77" s="874"/>
      <c r="F77" s="874"/>
      <c r="G77" s="874"/>
      <c r="H77" s="874"/>
      <c r="I77" s="874"/>
      <c r="J77" s="874"/>
      <c r="K77" s="874"/>
      <c r="L77" s="874"/>
      <c r="M77" s="874"/>
      <c r="N77" s="874"/>
      <c r="O77" s="874"/>
      <c r="P77" s="875"/>
      <c r="Q77" s="877">
        <v>1542</v>
      </c>
      <c r="R77" s="878"/>
      <c r="S77" s="878"/>
      <c r="T77" s="878"/>
      <c r="U77" s="834"/>
      <c r="V77" s="879">
        <v>1379</v>
      </c>
      <c r="W77" s="878"/>
      <c r="X77" s="878"/>
      <c r="Y77" s="878"/>
      <c r="Z77" s="834"/>
      <c r="AA77" s="879">
        <v>163</v>
      </c>
      <c r="AB77" s="878"/>
      <c r="AC77" s="878"/>
      <c r="AD77" s="878"/>
      <c r="AE77" s="834"/>
      <c r="AF77" s="879">
        <v>163</v>
      </c>
      <c r="AG77" s="878"/>
      <c r="AH77" s="878"/>
      <c r="AI77" s="878"/>
      <c r="AJ77" s="834"/>
      <c r="AK77" s="879" t="s">
        <v>501</v>
      </c>
      <c r="AL77" s="878"/>
      <c r="AM77" s="878"/>
      <c r="AN77" s="878"/>
      <c r="AO77" s="834"/>
      <c r="AP77" s="879">
        <v>11193</v>
      </c>
      <c r="AQ77" s="878"/>
      <c r="AR77" s="878"/>
      <c r="AS77" s="878"/>
      <c r="AT77" s="834"/>
      <c r="AU77" s="879">
        <v>3731</v>
      </c>
      <c r="AV77" s="878"/>
      <c r="AW77" s="878"/>
      <c r="AX77" s="878"/>
      <c r="AY77" s="834"/>
      <c r="AZ77" s="832"/>
      <c r="BA77" s="832"/>
      <c r="BB77" s="832"/>
      <c r="BC77" s="832"/>
      <c r="BD77" s="833"/>
      <c r="BE77" s="224"/>
      <c r="BF77" s="224"/>
      <c r="BG77" s="224"/>
      <c r="BH77" s="224"/>
      <c r="BI77" s="224"/>
      <c r="BJ77" s="224"/>
      <c r="BK77" s="224"/>
      <c r="BL77" s="224"/>
      <c r="BM77" s="224"/>
      <c r="BN77" s="224"/>
      <c r="BO77" s="224"/>
      <c r="BP77" s="224"/>
      <c r="BQ77" s="221">
        <v>71</v>
      </c>
      <c r="BR77" s="226"/>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13"/>
    </row>
    <row r="78" spans="1:131" ht="26.25" customHeight="1" x14ac:dyDescent="0.2">
      <c r="A78" s="221">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24"/>
      <c r="BF78" s="224"/>
      <c r="BG78" s="224"/>
      <c r="BH78" s="224"/>
      <c r="BI78" s="224"/>
      <c r="BJ78" s="213"/>
      <c r="BK78" s="213"/>
      <c r="BL78" s="213"/>
      <c r="BM78" s="213"/>
      <c r="BN78" s="213"/>
      <c r="BO78" s="224"/>
      <c r="BP78" s="224"/>
      <c r="BQ78" s="221">
        <v>72</v>
      </c>
      <c r="BR78" s="226"/>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13"/>
    </row>
    <row r="79" spans="1:131" ht="26.25" customHeight="1" x14ac:dyDescent="0.2">
      <c r="A79" s="221">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24"/>
      <c r="BF79" s="224"/>
      <c r="BG79" s="224"/>
      <c r="BH79" s="224"/>
      <c r="BI79" s="224"/>
      <c r="BJ79" s="213"/>
      <c r="BK79" s="213"/>
      <c r="BL79" s="213"/>
      <c r="BM79" s="213"/>
      <c r="BN79" s="213"/>
      <c r="BO79" s="224"/>
      <c r="BP79" s="224"/>
      <c r="BQ79" s="221">
        <v>73</v>
      </c>
      <c r="BR79" s="226"/>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13"/>
    </row>
    <row r="80" spans="1:131" ht="26.25" customHeight="1" x14ac:dyDescent="0.2">
      <c r="A80" s="221">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24"/>
      <c r="BF80" s="224"/>
      <c r="BG80" s="224"/>
      <c r="BH80" s="224"/>
      <c r="BI80" s="224"/>
      <c r="BJ80" s="224"/>
      <c r="BK80" s="224"/>
      <c r="BL80" s="224"/>
      <c r="BM80" s="224"/>
      <c r="BN80" s="224"/>
      <c r="BO80" s="224"/>
      <c r="BP80" s="224"/>
      <c r="BQ80" s="221">
        <v>74</v>
      </c>
      <c r="BR80" s="226"/>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13"/>
    </row>
    <row r="81" spans="1:131" ht="26.25" customHeight="1" x14ac:dyDescent="0.2">
      <c r="A81" s="221">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24"/>
      <c r="BF81" s="224"/>
      <c r="BG81" s="224"/>
      <c r="BH81" s="224"/>
      <c r="BI81" s="224"/>
      <c r="BJ81" s="224"/>
      <c r="BK81" s="224"/>
      <c r="BL81" s="224"/>
      <c r="BM81" s="224"/>
      <c r="BN81" s="224"/>
      <c r="BO81" s="224"/>
      <c r="BP81" s="224"/>
      <c r="BQ81" s="221">
        <v>75</v>
      </c>
      <c r="BR81" s="226"/>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13"/>
    </row>
    <row r="82" spans="1:131" ht="26.25" customHeight="1" x14ac:dyDescent="0.2">
      <c r="A82" s="221">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24"/>
      <c r="BF82" s="224"/>
      <c r="BG82" s="224"/>
      <c r="BH82" s="224"/>
      <c r="BI82" s="224"/>
      <c r="BJ82" s="224"/>
      <c r="BK82" s="224"/>
      <c r="BL82" s="224"/>
      <c r="BM82" s="224"/>
      <c r="BN82" s="224"/>
      <c r="BO82" s="224"/>
      <c r="BP82" s="224"/>
      <c r="BQ82" s="221">
        <v>76</v>
      </c>
      <c r="BR82" s="226"/>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13"/>
    </row>
    <row r="83" spans="1:131" ht="26.25" customHeight="1" x14ac:dyDescent="0.2">
      <c r="A83" s="221">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24"/>
      <c r="BF83" s="224"/>
      <c r="BG83" s="224"/>
      <c r="BH83" s="224"/>
      <c r="BI83" s="224"/>
      <c r="BJ83" s="224"/>
      <c r="BK83" s="224"/>
      <c r="BL83" s="224"/>
      <c r="BM83" s="224"/>
      <c r="BN83" s="224"/>
      <c r="BO83" s="224"/>
      <c r="BP83" s="224"/>
      <c r="BQ83" s="221">
        <v>77</v>
      </c>
      <c r="BR83" s="226"/>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13"/>
    </row>
    <row r="84" spans="1:131" ht="26.25" customHeight="1" x14ac:dyDescent="0.2">
      <c r="A84" s="221">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24"/>
      <c r="BF84" s="224"/>
      <c r="BG84" s="224"/>
      <c r="BH84" s="224"/>
      <c r="BI84" s="224"/>
      <c r="BJ84" s="224"/>
      <c r="BK84" s="224"/>
      <c r="BL84" s="224"/>
      <c r="BM84" s="224"/>
      <c r="BN84" s="224"/>
      <c r="BO84" s="224"/>
      <c r="BP84" s="224"/>
      <c r="BQ84" s="221">
        <v>78</v>
      </c>
      <c r="BR84" s="226"/>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13"/>
    </row>
    <row r="85" spans="1:131" ht="26.25" customHeight="1" x14ac:dyDescent="0.2">
      <c r="A85" s="221">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24"/>
      <c r="BF85" s="224"/>
      <c r="BG85" s="224"/>
      <c r="BH85" s="224"/>
      <c r="BI85" s="224"/>
      <c r="BJ85" s="224"/>
      <c r="BK85" s="224"/>
      <c r="BL85" s="224"/>
      <c r="BM85" s="224"/>
      <c r="BN85" s="224"/>
      <c r="BO85" s="224"/>
      <c r="BP85" s="224"/>
      <c r="BQ85" s="221">
        <v>79</v>
      </c>
      <c r="BR85" s="226"/>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13"/>
    </row>
    <row r="86" spans="1:131" ht="26.25" customHeight="1" x14ac:dyDescent="0.2">
      <c r="A86" s="221">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24"/>
      <c r="BF86" s="224"/>
      <c r="BG86" s="224"/>
      <c r="BH86" s="224"/>
      <c r="BI86" s="224"/>
      <c r="BJ86" s="224"/>
      <c r="BK86" s="224"/>
      <c r="BL86" s="224"/>
      <c r="BM86" s="224"/>
      <c r="BN86" s="224"/>
      <c r="BO86" s="224"/>
      <c r="BP86" s="224"/>
      <c r="BQ86" s="221">
        <v>80</v>
      </c>
      <c r="BR86" s="226"/>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13"/>
    </row>
    <row r="87" spans="1:131" ht="26.25" customHeight="1" x14ac:dyDescent="0.2">
      <c r="A87" s="227">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24"/>
      <c r="BF87" s="224"/>
      <c r="BG87" s="224"/>
      <c r="BH87" s="224"/>
      <c r="BI87" s="224"/>
      <c r="BJ87" s="224"/>
      <c r="BK87" s="224"/>
      <c r="BL87" s="224"/>
      <c r="BM87" s="224"/>
      <c r="BN87" s="224"/>
      <c r="BO87" s="224"/>
      <c r="BP87" s="224"/>
      <c r="BQ87" s="221">
        <v>81</v>
      </c>
      <c r="BR87" s="226"/>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13"/>
    </row>
    <row r="88" spans="1:131" ht="26.25" customHeight="1" thickBot="1" x14ac:dyDescent="0.25">
      <c r="A88" s="223" t="s">
        <v>391</v>
      </c>
      <c r="B88" s="789" t="s">
        <v>413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40218</v>
      </c>
      <c r="AG88" s="844"/>
      <c r="AH88" s="844"/>
      <c r="AI88" s="844"/>
      <c r="AJ88" s="844"/>
      <c r="AK88" s="841"/>
      <c r="AL88" s="841"/>
      <c r="AM88" s="841"/>
      <c r="AN88" s="841"/>
      <c r="AO88" s="841"/>
      <c r="AP88" s="844">
        <v>17879</v>
      </c>
      <c r="AQ88" s="844"/>
      <c r="AR88" s="844"/>
      <c r="AS88" s="844"/>
      <c r="AT88" s="844"/>
      <c r="AU88" s="844">
        <v>3775</v>
      </c>
      <c r="AV88" s="844"/>
      <c r="AW88" s="844"/>
      <c r="AX88" s="844"/>
      <c r="AY88" s="844"/>
      <c r="AZ88" s="849"/>
      <c r="BA88" s="849"/>
      <c r="BB88" s="849"/>
      <c r="BC88" s="849"/>
      <c r="BD88" s="850"/>
      <c r="BE88" s="224"/>
      <c r="BF88" s="224"/>
      <c r="BG88" s="224"/>
      <c r="BH88" s="224"/>
      <c r="BI88" s="224"/>
      <c r="BJ88" s="224"/>
      <c r="BK88" s="224"/>
      <c r="BL88" s="224"/>
      <c r="BM88" s="224"/>
      <c r="BN88" s="224"/>
      <c r="BO88" s="224"/>
      <c r="BP88" s="224"/>
      <c r="BQ88" s="221">
        <v>82</v>
      </c>
      <c r="BR88" s="226"/>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13"/>
    </row>
    <row r="89" spans="1:131" ht="26.25" hidden="1" customHeight="1" x14ac:dyDescent="0.2">
      <c r="A89" s="228"/>
      <c r="B89" s="229"/>
      <c r="C89" s="229"/>
      <c r="D89" s="229"/>
      <c r="E89" s="229"/>
      <c r="F89" s="229"/>
      <c r="G89" s="229"/>
      <c r="H89" s="229"/>
      <c r="I89" s="229"/>
      <c r="J89" s="229"/>
      <c r="K89" s="229"/>
      <c r="L89" s="229"/>
      <c r="M89" s="229"/>
      <c r="N89" s="229"/>
      <c r="O89" s="229"/>
      <c r="P89" s="229"/>
      <c r="Q89" s="230"/>
      <c r="R89" s="230"/>
      <c r="S89" s="230"/>
      <c r="T89" s="230"/>
      <c r="U89" s="230"/>
      <c r="V89" s="230"/>
      <c r="W89" s="230"/>
      <c r="X89" s="230"/>
      <c r="Y89" s="230"/>
      <c r="Z89" s="230"/>
      <c r="AA89" s="230"/>
      <c r="AB89" s="230"/>
      <c r="AC89" s="230"/>
      <c r="AD89" s="230"/>
      <c r="AE89" s="230"/>
      <c r="AF89" s="230"/>
      <c r="AG89" s="230"/>
      <c r="AH89" s="230"/>
      <c r="AI89" s="230"/>
      <c r="AJ89" s="230"/>
      <c r="AK89" s="230"/>
      <c r="AL89" s="230"/>
      <c r="AM89" s="230"/>
      <c r="AN89" s="230"/>
      <c r="AO89" s="230"/>
      <c r="AP89" s="230"/>
      <c r="AQ89" s="230"/>
      <c r="AR89" s="230"/>
      <c r="AS89" s="230"/>
      <c r="AT89" s="230"/>
      <c r="AU89" s="230"/>
      <c r="AV89" s="230"/>
      <c r="AW89" s="230"/>
      <c r="AX89" s="230"/>
      <c r="AY89" s="230"/>
      <c r="AZ89" s="231"/>
      <c r="BA89" s="231"/>
      <c r="BB89" s="231"/>
      <c r="BC89" s="231"/>
      <c r="BD89" s="231"/>
      <c r="BE89" s="224"/>
      <c r="BF89" s="224"/>
      <c r="BG89" s="224"/>
      <c r="BH89" s="224"/>
      <c r="BI89" s="224"/>
      <c r="BJ89" s="224"/>
      <c r="BK89" s="224"/>
      <c r="BL89" s="224"/>
      <c r="BM89" s="224"/>
      <c r="BN89" s="224"/>
      <c r="BO89" s="224"/>
      <c r="BP89" s="224"/>
      <c r="BQ89" s="221">
        <v>83</v>
      </c>
      <c r="BR89" s="226"/>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13"/>
    </row>
    <row r="90" spans="1:131" ht="26.25" hidden="1" customHeight="1" x14ac:dyDescent="0.2">
      <c r="A90" s="228"/>
      <c r="B90" s="229"/>
      <c r="C90" s="229"/>
      <c r="D90" s="229"/>
      <c r="E90" s="229"/>
      <c r="F90" s="229"/>
      <c r="G90" s="229"/>
      <c r="H90" s="229"/>
      <c r="I90" s="229"/>
      <c r="J90" s="229"/>
      <c r="K90" s="229"/>
      <c r="L90" s="229"/>
      <c r="M90" s="229"/>
      <c r="N90" s="229"/>
      <c r="O90" s="229"/>
      <c r="P90" s="229"/>
      <c r="Q90" s="230"/>
      <c r="R90" s="230"/>
      <c r="S90" s="230"/>
      <c r="T90" s="230"/>
      <c r="U90" s="230"/>
      <c r="V90" s="230"/>
      <c r="W90" s="230"/>
      <c r="X90" s="230"/>
      <c r="Y90" s="230"/>
      <c r="Z90" s="230"/>
      <c r="AA90" s="230"/>
      <c r="AB90" s="230"/>
      <c r="AC90" s="230"/>
      <c r="AD90" s="230"/>
      <c r="AE90" s="230"/>
      <c r="AF90" s="230"/>
      <c r="AG90" s="230"/>
      <c r="AH90" s="230"/>
      <c r="AI90" s="230"/>
      <c r="AJ90" s="230"/>
      <c r="AK90" s="230"/>
      <c r="AL90" s="230"/>
      <c r="AM90" s="230"/>
      <c r="AN90" s="230"/>
      <c r="AO90" s="230"/>
      <c r="AP90" s="230"/>
      <c r="AQ90" s="230"/>
      <c r="AR90" s="230"/>
      <c r="AS90" s="230"/>
      <c r="AT90" s="230"/>
      <c r="AU90" s="230"/>
      <c r="AV90" s="230"/>
      <c r="AW90" s="230"/>
      <c r="AX90" s="230"/>
      <c r="AY90" s="230"/>
      <c r="AZ90" s="231"/>
      <c r="BA90" s="231"/>
      <c r="BB90" s="231"/>
      <c r="BC90" s="231"/>
      <c r="BD90" s="231"/>
      <c r="BE90" s="224"/>
      <c r="BF90" s="224"/>
      <c r="BG90" s="224"/>
      <c r="BH90" s="224"/>
      <c r="BI90" s="224"/>
      <c r="BJ90" s="224"/>
      <c r="BK90" s="224"/>
      <c r="BL90" s="224"/>
      <c r="BM90" s="224"/>
      <c r="BN90" s="224"/>
      <c r="BO90" s="224"/>
      <c r="BP90" s="224"/>
      <c r="BQ90" s="221">
        <v>84</v>
      </c>
      <c r="BR90" s="226"/>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13"/>
    </row>
    <row r="91" spans="1:131" ht="26.25" hidden="1" customHeight="1" x14ac:dyDescent="0.2">
      <c r="A91" s="228"/>
      <c r="B91" s="229"/>
      <c r="C91" s="229"/>
      <c r="D91" s="229"/>
      <c r="E91" s="229"/>
      <c r="F91" s="229"/>
      <c r="G91" s="229"/>
      <c r="H91" s="229"/>
      <c r="I91" s="229"/>
      <c r="J91" s="229"/>
      <c r="K91" s="229"/>
      <c r="L91" s="229"/>
      <c r="M91" s="229"/>
      <c r="N91" s="229"/>
      <c r="O91" s="229"/>
      <c r="P91" s="229"/>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30"/>
      <c r="AO91" s="230"/>
      <c r="AP91" s="230"/>
      <c r="AQ91" s="230"/>
      <c r="AR91" s="230"/>
      <c r="AS91" s="230"/>
      <c r="AT91" s="230"/>
      <c r="AU91" s="230"/>
      <c r="AV91" s="230"/>
      <c r="AW91" s="230"/>
      <c r="AX91" s="230"/>
      <c r="AY91" s="230"/>
      <c r="AZ91" s="231"/>
      <c r="BA91" s="231"/>
      <c r="BB91" s="231"/>
      <c r="BC91" s="231"/>
      <c r="BD91" s="231"/>
      <c r="BE91" s="224"/>
      <c r="BF91" s="224"/>
      <c r="BG91" s="224"/>
      <c r="BH91" s="224"/>
      <c r="BI91" s="224"/>
      <c r="BJ91" s="224"/>
      <c r="BK91" s="224"/>
      <c r="BL91" s="224"/>
      <c r="BM91" s="224"/>
      <c r="BN91" s="224"/>
      <c r="BO91" s="224"/>
      <c r="BP91" s="224"/>
      <c r="BQ91" s="221">
        <v>85</v>
      </c>
      <c r="BR91" s="226"/>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13"/>
    </row>
    <row r="92" spans="1:131" ht="26.25" hidden="1" customHeight="1" x14ac:dyDescent="0.2">
      <c r="A92" s="228"/>
      <c r="B92" s="229"/>
      <c r="C92" s="229"/>
      <c r="D92" s="229"/>
      <c r="E92" s="229"/>
      <c r="F92" s="229"/>
      <c r="G92" s="229"/>
      <c r="H92" s="229"/>
      <c r="I92" s="229"/>
      <c r="J92" s="229"/>
      <c r="K92" s="229"/>
      <c r="L92" s="229"/>
      <c r="M92" s="229"/>
      <c r="N92" s="229"/>
      <c r="O92" s="229"/>
      <c r="P92" s="229"/>
      <c r="Q92" s="230"/>
      <c r="R92" s="230"/>
      <c r="S92" s="230"/>
      <c r="T92" s="230"/>
      <c r="U92" s="230"/>
      <c r="V92" s="230"/>
      <c r="W92" s="230"/>
      <c r="X92" s="230"/>
      <c r="Y92" s="230"/>
      <c r="Z92" s="230"/>
      <c r="AA92" s="230"/>
      <c r="AB92" s="230"/>
      <c r="AC92" s="230"/>
      <c r="AD92" s="230"/>
      <c r="AE92" s="230"/>
      <c r="AF92" s="230"/>
      <c r="AG92" s="230"/>
      <c r="AH92" s="230"/>
      <c r="AI92" s="230"/>
      <c r="AJ92" s="230"/>
      <c r="AK92" s="230"/>
      <c r="AL92" s="230"/>
      <c r="AM92" s="230"/>
      <c r="AN92" s="230"/>
      <c r="AO92" s="230"/>
      <c r="AP92" s="230"/>
      <c r="AQ92" s="230"/>
      <c r="AR92" s="230"/>
      <c r="AS92" s="230"/>
      <c r="AT92" s="230"/>
      <c r="AU92" s="230"/>
      <c r="AV92" s="230"/>
      <c r="AW92" s="230"/>
      <c r="AX92" s="230"/>
      <c r="AY92" s="230"/>
      <c r="AZ92" s="231"/>
      <c r="BA92" s="231"/>
      <c r="BB92" s="231"/>
      <c r="BC92" s="231"/>
      <c r="BD92" s="231"/>
      <c r="BE92" s="224"/>
      <c r="BF92" s="224"/>
      <c r="BG92" s="224"/>
      <c r="BH92" s="224"/>
      <c r="BI92" s="224"/>
      <c r="BJ92" s="224"/>
      <c r="BK92" s="224"/>
      <c r="BL92" s="224"/>
      <c r="BM92" s="224"/>
      <c r="BN92" s="224"/>
      <c r="BO92" s="224"/>
      <c r="BP92" s="224"/>
      <c r="BQ92" s="221">
        <v>86</v>
      </c>
      <c r="BR92" s="226"/>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13"/>
    </row>
    <row r="93" spans="1:131" ht="26.25" hidden="1" customHeight="1" x14ac:dyDescent="0.2">
      <c r="A93" s="228"/>
      <c r="B93" s="229"/>
      <c r="C93" s="229"/>
      <c r="D93" s="229"/>
      <c r="E93" s="229"/>
      <c r="F93" s="229"/>
      <c r="G93" s="229"/>
      <c r="H93" s="229"/>
      <c r="I93" s="229"/>
      <c r="J93" s="229"/>
      <c r="K93" s="229"/>
      <c r="L93" s="229"/>
      <c r="M93" s="229"/>
      <c r="N93" s="229"/>
      <c r="O93" s="229"/>
      <c r="P93" s="229"/>
      <c r="Q93" s="230"/>
      <c r="R93" s="230"/>
      <c r="S93" s="230"/>
      <c r="T93" s="230"/>
      <c r="U93" s="230"/>
      <c r="V93" s="230"/>
      <c r="W93" s="230"/>
      <c r="X93" s="230"/>
      <c r="Y93" s="230"/>
      <c r="Z93" s="230"/>
      <c r="AA93" s="230"/>
      <c r="AB93" s="230"/>
      <c r="AC93" s="230"/>
      <c r="AD93" s="230"/>
      <c r="AE93" s="230"/>
      <c r="AF93" s="230"/>
      <c r="AG93" s="230"/>
      <c r="AH93" s="230"/>
      <c r="AI93" s="230"/>
      <c r="AJ93" s="230"/>
      <c r="AK93" s="230"/>
      <c r="AL93" s="230"/>
      <c r="AM93" s="230"/>
      <c r="AN93" s="230"/>
      <c r="AO93" s="230"/>
      <c r="AP93" s="230"/>
      <c r="AQ93" s="230"/>
      <c r="AR93" s="230"/>
      <c r="AS93" s="230"/>
      <c r="AT93" s="230"/>
      <c r="AU93" s="230"/>
      <c r="AV93" s="230"/>
      <c r="AW93" s="230"/>
      <c r="AX93" s="230"/>
      <c r="AY93" s="230"/>
      <c r="AZ93" s="231"/>
      <c r="BA93" s="231"/>
      <c r="BB93" s="231"/>
      <c r="BC93" s="231"/>
      <c r="BD93" s="231"/>
      <c r="BE93" s="224"/>
      <c r="BF93" s="224"/>
      <c r="BG93" s="224"/>
      <c r="BH93" s="224"/>
      <c r="BI93" s="224"/>
      <c r="BJ93" s="224"/>
      <c r="BK93" s="224"/>
      <c r="BL93" s="224"/>
      <c r="BM93" s="224"/>
      <c r="BN93" s="224"/>
      <c r="BO93" s="224"/>
      <c r="BP93" s="224"/>
      <c r="BQ93" s="221">
        <v>87</v>
      </c>
      <c r="BR93" s="226"/>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13"/>
    </row>
    <row r="94" spans="1:131" ht="26.25" hidden="1" customHeight="1" x14ac:dyDescent="0.2">
      <c r="A94" s="228"/>
      <c r="B94" s="229"/>
      <c r="C94" s="229"/>
      <c r="D94" s="229"/>
      <c r="E94" s="229"/>
      <c r="F94" s="229"/>
      <c r="G94" s="229"/>
      <c r="H94" s="229"/>
      <c r="I94" s="229"/>
      <c r="J94" s="229"/>
      <c r="K94" s="229"/>
      <c r="L94" s="229"/>
      <c r="M94" s="229"/>
      <c r="N94" s="229"/>
      <c r="O94" s="229"/>
      <c r="P94" s="229"/>
      <c r="Q94" s="230"/>
      <c r="R94" s="230"/>
      <c r="S94" s="230"/>
      <c r="T94" s="230"/>
      <c r="U94" s="230"/>
      <c r="V94" s="230"/>
      <c r="W94" s="230"/>
      <c r="X94" s="230"/>
      <c r="Y94" s="230"/>
      <c r="Z94" s="230"/>
      <c r="AA94" s="230"/>
      <c r="AB94" s="230"/>
      <c r="AC94" s="230"/>
      <c r="AD94" s="230"/>
      <c r="AE94" s="230"/>
      <c r="AF94" s="230"/>
      <c r="AG94" s="230"/>
      <c r="AH94" s="230"/>
      <c r="AI94" s="230"/>
      <c r="AJ94" s="230"/>
      <c r="AK94" s="230"/>
      <c r="AL94" s="230"/>
      <c r="AM94" s="230"/>
      <c r="AN94" s="230"/>
      <c r="AO94" s="230"/>
      <c r="AP94" s="230"/>
      <c r="AQ94" s="230"/>
      <c r="AR94" s="230"/>
      <c r="AS94" s="230"/>
      <c r="AT94" s="230"/>
      <c r="AU94" s="230"/>
      <c r="AV94" s="230"/>
      <c r="AW94" s="230"/>
      <c r="AX94" s="230"/>
      <c r="AY94" s="230"/>
      <c r="AZ94" s="231"/>
      <c r="BA94" s="231"/>
      <c r="BB94" s="231"/>
      <c r="BC94" s="231"/>
      <c r="BD94" s="231"/>
      <c r="BE94" s="224"/>
      <c r="BF94" s="224"/>
      <c r="BG94" s="224"/>
      <c r="BH94" s="224"/>
      <c r="BI94" s="224"/>
      <c r="BJ94" s="224"/>
      <c r="BK94" s="224"/>
      <c r="BL94" s="224"/>
      <c r="BM94" s="224"/>
      <c r="BN94" s="224"/>
      <c r="BO94" s="224"/>
      <c r="BP94" s="224"/>
      <c r="BQ94" s="221">
        <v>88</v>
      </c>
      <c r="BR94" s="226"/>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13"/>
    </row>
    <row r="95" spans="1:131" ht="26.25" hidden="1" customHeight="1" x14ac:dyDescent="0.2">
      <c r="A95" s="228"/>
      <c r="B95" s="229"/>
      <c r="C95" s="229"/>
      <c r="D95" s="229"/>
      <c r="E95" s="229"/>
      <c r="F95" s="229"/>
      <c r="G95" s="229"/>
      <c r="H95" s="229"/>
      <c r="I95" s="229"/>
      <c r="J95" s="229"/>
      <c r="K95" s="229"/>
      <c r="L95" s="229"/>
      <c r="M95" s="229"/>
      <c r="N95" s="229"/>
      <c r="O95" s="229"/>
      <c r="P95" s="229"/>
      <c r="Q95" s="230"/>
      <c r="R95" s="230"/>
      <c r="S95" s="230"/>
      <c r="T95" s="230"/>
      <c r="U95" s="230"/>
      <c r="V95" s="230"/>
      <c r="W95" s="230"/>
      <c r="X95" s="230"/>
      <c r="Y95" s="230"/>
      <c r="Z95" s="230"/>
      <c r="AA95" s="230"/>
      <c r="AB95" s="230"/>
      <c r="AC95" s="230"/>
      <c r="AD95" s="230"/>
      <c r="AE95" s="230"/>
      <c r="AF95" s="230"/>
      <c r="AG95" s="230"/>
      <c r="AH95" s="230"/>
      <c r="AI95" s="230"/>
      <c r="AJ95" s="230"/>
      <c r="AK95" s="230"/>
      <c r="AL95" s="230"/>
      <c r="AM95" s="230"/>
      <c r="AN95" s="230"/>
      <c r="AO95" s="230"/>
      <c r="AP95" s="230"/>
      <c r="AQ95" s="230"/>
      <c r="AR95" s="230"/>
      <c r="AS95" s="230"/>
      <c r="AT95" s="230"/>
      <c r="AU95" s="230"/>
      <c r="AV95" s="230"/>
      <c r="AW95" s="230"/>
      <c r="AX95" s="230"/>
      <c r="AY95" s="230"/>
      <c r="AZ95" s="231"/>
      <c r="BA95" s="231"/>
      <c r="BB95" s="231"/>
      <c r="BC95" s="231"/>
      <c r="BD95" s="231"/>
      <c r="BE95" s="224"/>
      <c r="BF95" s="224"/>
      <c r="BG95" s="224"/>
      <c r="BH95" s="224"/>
      <c r="BI95" s="224"/>
      <c r="BJ95" s="224"/>
      <c r="BK95" s="224"/>
      <c r="BL95" s="224"/>
      <c r="BM95" s="224"/>
      <c r="BN95" s="224"/>
      <c r="BO95" s="224"/>
      <c r="BP95" s="224"/>
      <c r="BQ95" s="221">
        <v>89</v>
      </c>
      <c r="BR95" s="226"/>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13"/>
    </row>
    <row r="96" spans="1:131" ht="26.25" hidden="1" customHeight="1" x14ac:dyDescent="0.2">
      <c r="A96" s="228"/>
      <c r="B96" s="229"/>
      <c r="C96" s="229"/>
      <c r="D96" s="229"/>
      <c r="E96" s="229"/>
      <c r="F96" s="229"/>
      <c r="G96" s="229"/>
      <c r="H96" s="229"/>
      <c r="I96" s="229"/>
      <c r="J96" s="229"/>
      <c r="K96" s="229"/>
      <c r="L96" s="229"/>
      <c r="M96" s="229"/>
      <c r="N96" s="229"/>
      <c r="O96" s="229"/>
      <c r="P96" s="229"/>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230"/>
      <c r="AP96" s="230"/>
      <c r="AQ96" s="230"/>
      <c r="AR96" s="230"/>
      <c r="AS96" s="230"/>
      <c r="AT96" s="230"/>
      <c r="AU96" s="230"/>
      <c r="AV96" s="230"/>
      <c r="AW96" s="230"/>
      <c r="AX96" s="230"/>
      <c r="AY96" s="230"/>
      <c r="AZ96" s="231"/>
      <c r="BA96" s="231"/>
      <c r="BB96" s="231"/>
      <c r="BC96" s="231"/>
      <c r="BD96" s="231"/>
      <c r="BE96" s="224"/>
      <c r="BF96" s="224"/>
      <c r="BG96" s="224"/>
      <c r="BH96" s="224"/>
      <c r="BI96" s="224"/>
      <c r="BJ96" s="224"/>
      <c r="BK96" s="224"/>
      <c r="BL96" s="224"/>
      <c r="BM96" s="224"/>
      <c r="BN96" s="224"/>
      <c r="BO96" s="224"/>
      <c r="BP96" s="224"/>
      <c r="BQ96" s="221">
        <v>90</v>
      </c>
      <c r="BR96" s="226"/>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13"/>
    </row>
    <row r="97" spans="1:131" ht="26.25" hidden="1" customHeight="1" x14ac:dyDescent="0.2">
      <c r="A97" s="228"/>
      <c r="B97" s="229"/>
      <c r="C97" s="229"/>
      <c r="D97" s="229"/>
      <c r="E97" s="229"/>
      <c r="F97" s="229"/>
      <c r="G97" s="229"/>
      <c r="H97" s="229"/>
      <c r="I97" s="229"/>
      <c r="J97" s="229"/>
      <c r="K97" s="229"/>
      <c r="L97" s="229"/>
      <c r="M97" s="229"/>
      <c r="N97" s="229"/>
      <c r="O97" s="229"/>
      <c r="P97" s="229"/>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30"/>
      <c r="AO97" s="230"/>
      <c r="AP97" s="230"/>
      <c r="AQ97" s="230"/>
      <c r="AR97" s="230"/>
      <c r="AS97" s="230"/>
      <c r="AT97" s="230"/>
      <c r="AU97" s="230"/>
      <c r="AV97" s="230"/>
      <c r="AW97" s="230"/>
      <c r="AX97" s="230"/>
      <c r="AY97" s="230"/>
      <c r="AZ97" s="231"/>
      <c r="BA97" s="231"/>
      <c r="BB97" s="231"/>
      <c r="BC97" s="231"/>
      <c r="BD97" s="231"/>
      <c r="BE97" s="224"/>
      <c r="BF97" s="224"/>
      <c r="BG97" s="224"/>
      <c r="BH97" s="224"/>
      <c r="BI97" s="224"/>
      <c r="BJ97" s="224"/>
      <c r="BK97" s="224"/>
      <c r="BL97" s="224"/>
      <c r="BM97" s="224"/>
      <c r="BN97" s="224"/>
      <c r="BO97" s="224"/>
      <c r="BP97" s="224"/>
      <c r="BQ97" s="221">
        <v>91</v>
      </c>
      <c r="BR97" s="226"/>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13"/>
    </row>
    <row r="98" spans="1:131" ht="26.25" hidden="1" customHeight="1" x14ac:dyDescent="0.2">
      <c r="A98" s="228"/>
      <c r="B98" s="229"/>
      <c r="C98" s="229"/>
      <c r="D98" s="229"/>
      <c r="E98" s="229"/>
      <c r="F98" s="229"/>
      <c r="G98" s="229"/>
      <c r="H98" s="229"/>
      <c r="I98" s="229"/>
      <c r="J98" s="229"/>
      <c r="K98" s="229"/>
      <c r="L98" s="229"/>
      <c r="M98" s="229"/>
      <c r="N98" s="229"/>
      <c r="O98" s="229"/>
      <c r="P98" s="229"/>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230"/>
      <c r="AP98" s="230"/>
      <c r="AQ98" s="230"/>
      <c r="AR98" s="230"/>
      <c r="AS98" s="230"/>
      <c r="AT98" s="230"/>
      <c r="AU98" s="230"/>
      <c r="AV98" s="230"/>
      <c r="AW98" s="230"/>
      <c r="AX98" s="230"/>
      <c r="AY98" s="230"/>
      <c r="AZ98" s="231"/>
      <c r="BA98" s="231"/>
      <c r="BB98" s="231"/>
      <c r="BC98" s="231"/>
      <c r="BD98" s="231"/>
      <c r="BE98" s="224"/>
      <c r="BF98" s="224"/>
      <c r="BG98" s="224"/>
      <c r="BH98" s="224"/>
      <c r="BI98" s="224"/>
      <c r="BJ98" s="224"/>
      <c r="BK98" s="224"/>
      <c r="BL98" s="224"/>
      <c r="BM98" s="224"/>
      <c r="BN98" s="224"/>
      <c r="BO98" s="224"/>
      <c r="BP98" s="224"/>
      <c r="BQ98" s="221">
        <v>92</v>
      </c>
      <c r="BR98" s="226"/>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13"/>
    </row>
    <row r="99" spans="1:131" ht="26.25" hidden="1" customHeight="1" x14ac:dyDescent="0.2">
      <c r="A99" s="228"/>
      <c r="B99" s="229"/>
      <c r="C99" s="229"/>
      <c r="D99" s="229"/>
      <c r="E99" s="229"/>
      <c r="F99" s="229"/>
      <c r="G99" s="229"/>
      <c r="H99" s="229"/>
      <c r="I99" s="229"/>
      <c r="J99" s="229"/>
      <c r="K99" s="229"/>
      <c r="L99" s="229"/>
      <c r="M99" s="229"/>
      <c r="N99" s="229"/>
      <c r="O99" s="229"/>
      <c r="P99" s="229"/>
      <c r="Q99" s="230"/>
      <c r="R99" s="230"/>
      <c r="S99" s="230"/>
      <c r="T99" s="230"/>
      <c r="U99" s="230"/>
      <c r="V99" s="230"/>
      <c r="W99" s="230"/>
      <c r="X99" s="230"/>
      <c r="Y99" s="230"/>
      <c r="Z99" s="230"/>
      <c r="AA99" s="230"/>
      <c r="AB99" s="230"/>
      <c r="AC99" s="230"/>
      <c r="AD99" s="230"/>
      <c r="AE99" s="230"/>
      <c r="AF99" s="230"/>
      <c r="AG99" s="230"/>
      <c r="AH99" s="230"/>
      <c r="AI99" s="230"/>
      <c r="AJ99" s="230"/>
      <c r="AK99" s="230"/>
      <c r="AL99" s="230"/>
      <c r="AM99" s="230"/>
      <c r="AN99" s="230"/>
      <c r="AO99" s="230"/>
      <c r="AP99" s="230"/>
      <c r="AQ99" s="230"/>
      <c r="AR99" s="230"/>
      <c r="AS99" s="230"/>
      <c r="AT99" s="230"/>
      <c r="AU99" s="230"/>
      <c r="AV99" s="230"/>
      <c r="AW99" s="230"/>
      <c r="AX99" s="230"/>
      <c r="AY99" s="230"/>
      <c r="AZ99" s="231"/>
      <c r="BA99" s="231"/>
      <c r="BB99" s="231"/>
      <c r="BC99" s="231"/>
      <c r="BD99" s="231"/>
      <c r="BE99" s="224"/>
      <c r="BF99" s="224"/>
      <c r="BG99" s="224"/>
      <c r="BH99" s="224"/>
      <c r="BI99" s="224"/>
      <c r="BJ99" s="224"/>
      <c r="BK99" s="224"/>
      <c r="BL99" s="224"/>
      <c r="BM99" s="224"/>
      <c r="BN99" s="224"/>
      <c r="BO99" s="224"/>
      <c r="BP99" s="224"/>
      <c r="BQ99" s="221">
        <v>93</v>
      </c>
      <c r="BR99" s="226"/>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13"/>
    </row>
    <row r="100" spans="1:131" ht="26.25" hidden="1" customHeight="1" x14ac:dyDescent="0.2">
      <c r="A100" s="228"/>
      <c r="B100" s="229"/>
      <c r="C100" s="229"/>
      <c r="D100" s="229"/>
      <c r="E100" s="229"/>
      <c r="F100" s="229"/>
      <c r="G100" s="229"/>
      <c r="H100" s="229"/>
      <c r="I100" s="229"/>
      <c r="J100" s="229"/>
      <c r="K100" s="229"/>
      <c r="L100" s="229"/>
      <c r="M100" s="229"/>
      <c r="N100" s="229"/>
      <c r="O100" s="229"/>
      <c r="P100" s="229"/>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230"/>
      <c r="AP100" s="230"/>
      <c r="AQ100" s="230"/>
      <c r="AR100" s="230"/>
      <c r="AS100" s="230"/>
      <c r="AT100" s="230"/>
      <c r="AU100" s="230"/>
      <c r="AV100" s="230"/>
      <c r="AW100" s="230"/>
      <c r="AX100" s="230"/>
      <c r="AY100" s="230"/>
      <c r="AZ100" s="231"/>
      <c r="BA100" s="231"/>
      <c r="BB100" s="231"/>
      <c r="BC100" s="231"/>
      <c r="BD100" s="231"/>
      <c r="BE100" s="224"/>
      <c r="BF100" s="224"/>
      <c r="BG100" s="224"/>
      <c r="BH100" s="224"/>
      <c r="BI100" s="224"/>
      <c r="BJ100" s="224"/>
      <c r="BK100" s="224"/>
      <c r="BL100" s="224"/>
      <c r="BM100" s="224"/>
      <c r="BN100" s="224"/>
      <c r="BO100" s="224"/>
      <c r="BP100" s="224"/>
      <c r="BQ100" s="221">
        <v>94</v>
      </c>
      <c r="BR100" s="226"/>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13"/>
    </row>
    <row r="101" spans="1:131" ht="26.25" hidden="1" customHeight="1" x14ac:dyDescent="0.2">
      <c r="A101" s="228"/>
      <c r="B101" s="229"/>
      <c r="C101" s="229"/>
      <c r="D101" s="229"/>
      <c r="E101" s="229"/>
      <c r="F101" s="229"/>
      <c r="G101" s="229"/>
      <c r="H101" s="229"/>
      <c r="I101" s="229"/>
      <c r="J101" s="229"/>
      <c r="K101" s="229"/>
      <c r="L101" s="229"/>
      <c r="M101" s="229"/>
      <c r="N101" s="229"/>
      <c r="O101" s="229"/>
      <c r="P101" s="229"/>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0"/>
      <c r="AP101" s="230"/>
      <c r="AQ101" s="230"/>
      <c r="AR101" s="230"/>
      <c r="AS101" s="230"/>
      <c r="AT101" s="230"/>
      <c r="AU101" s="230"/>
      <c r="AV101" s="230"/>
      <c r="AW101" s="230"/>
      <c r="AX101" s="230"/>
      <c r="AY101" s="230"/>
      <c r="AZ101" s="231"/>
      <c r="BA101" s="231"/>
      <c r="BB101" s="231"/>
      <c r="BC101" s="231"/>
      <c r="BD101" s="231"/>
      <c r="BE101" s="224"/>
      <c r="BF101" s="224"/>
      <c r="BG101" s="224"/>
      <c r="BH101" s="224"/>
      <c r="BI101" s="224"/>
      <c r="BJ101" s="224"/>
      <c r="BK101" s="224"/>
      <c r="BL101" s="224"/>
      <c r="BM101" s="224"/>
      <c r="BN101" s="224"/>
      <c r="BO101" s="224"/>
      <c r="BP101" s="224"/>
      <c r="BQ101" s="221">
        <v>95</v>
      </c>
      <c r="BR101" s="226"/>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13"/>
    </row>
    <row r="102" spans="1:131" ht="26.25" customHeight="1" thickBot="1" x14ac:dyDescent="0.25">
      <c r="A102" s="228"/>
      <c r="B102" s="229"/>
      <c r="C102" s="229"/>
      <c r="D102" s="229"/>
      <c r="E102" s="229"/>
      <c r="F102" s="229"/>
      <c r="G102" s="229"/>
      <c r="H102" s="229"/>
      <c r="I102" s="229"/>
      <c r="J102" s="229"/>
      <c r="K102" s="229"/>
      <c r="L102" s="229"/>
      <c r="M102" s="229"/>
      <c r="N102" s="229"/>
      <c r="O102" s="229"/>
      <c r="P102" s="229"/>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230"/>
      <c r="AR102" s="230"/>
      <c r="AS102" s="230"/>
      <c r="AT102" s="230"/>
      <c r="AU102" s="230"/>
      <c r="AV102" s="230"/>
      <c r="AW102" s="230"/>
      <c r="AX102" s="230"/>
      <c r="AY102" s="230"/>
      <c r="AZ102" s="231"/>
      <c r="BA102" s="231"/>
      <c r="BB102" s="231"/>
      <c r="BC102" s="231"/>
      <c r="BD102" s="231"/>
      <c r="BE102" s="224"/>
      <c r="BF102" s="224"/>
      <c r="BG102" s="224"/>
      <c r="BH102" s="224"/>
      <c r="BI102" s="224"/>
      <c r="BJ102" s="224"/>
      <c r="BK102" s="224"/>
      <c r="BL102" s="224"/>
      <c r="BM102" s="224"/>
      <c r="BN102" s="224"/>
      <c r="BO102" s="224"/>
      <c r="BP102" s="224"/>
      <c r="BQ102" s="223" t="s">
        <v>391</v>
      </c>
      <c r="BR102" s="789" t="s">
        <v>414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10</v>
      </c>
      <c r="CS102" s="852"/>
      <c r="CT102" s="852"/>
      <c r="CU102" s="852"/>
      <c r="CV102" s="891"/>
      <c r="CW102" s="890">
        <v>20</v>
      </c>
      <c r="CX102" s="852"/>
      <c r="CY102" s="852"/>
      <c r="CZ102" s="852"/>
      <c r="DA102" s="891"/>
      <c r="DB102" s="890" t="s">
        <v>576</v>
      </c>
      <c r="DC102" s="852"/>
      <c r="DD102" s="852"/>
      <c r="DE102" s="852"/>
      <c r="DF102" s="891"/>
      <c r="DG102" s="890">
        <v>139</v>
      </c>
      <c r="DH102" s="852"/>
      <c r="DI102" s="852"/>
      <c r="DJ102" s="852"/>
      <c r="DK102" s="891"/>
      <c r="DL102" s="890" t="s">
        <v>576</v>
      </c>
      <c r="DM102" s="852"/>
      <c r="DN102" s="852"/>
      <c r="DO102" s="852"/>
      <c r="DP102" s="891"/>
      <c r="DQ102" s="890" t="s">
        <v>576</v>
      </c>
      <c r="DR102" s="852"/>
      <c r="DS102" s="852"/>
      <c r="DT102" s="852"/>
      <c r="DU102" s="891"/>
      <c r="DV102" s="789"/>
      <c r="DW102" s="790"/>
      <c r="DX102" s="790"/>
      <c r="DY102" s="790"/>
      <c r="DZ102" s="914"/>
      <c r="EA102" s="213"/>
    </row>
    <row r="103" spans="1:131" ht="26.25" customHeight="1" x14ac:dyDescent="0.2">
      <c r="A103" s="228"/>
      <c r="B103" s="229"/>
      <c r="C103" s="229"/>
      <c r="D103" s="229"/>
      <c r="E103" s="229"/>
      <c r="F103" s="229"/>
      <c r="G103" s="229"/>
      <c r="H103" s="229"/>
      <c r="I103" s="229"/>
      <c r="J103" s="229"/>
      <c r="K103" s="229"/>
      <c r="L103" s="229"/>
      <c r="M103" s="229"/>
      <c r="N103" s="229"/>
      <c r="O103" s="229"/>
      <c r="P103" s="229"/>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30"/>
      <c r="AP103" s="230"/>
      <c r="AQ103" s="230"/>
      <c r="AR103" s="230"/>
      <c r="AS103" s="230"/>
      <c r="AT103" s="230"/>
      <c r="AU103" s="230"/>
      <c r="AV103" s="230"/>
      <c r="AW103" s="230"/>
      <c r="AX103" s="230"/>
      <c r="AY103" s="230"/>
      <c r="AZ103" s="231"/>
      <c r="BA103" s="231"/>
      <c r="BB103" s="231"/>
      <c r="BC103" s="231"/>
      <c r="BD103" s="231"/>
      <c r="BE103" s="224"/>
      <c r="BF103" s="224"/>
      <c r="BG103" s="224"/>
      <c r="BH103" s="224"/>
      <c r="BI103" s="224"/>
      <c r="BJ103" s="224"/>
      <c r="BK103" s="224"/>
      <c r="BL103" s="224"/>
      <c r="BM103" s="224"/>
      <c r="BN103" s="224"/>
      <c r="BO103" s="224"/>
      <c r="BP103" s="224"/>
      <c r="BQ103" s="915" t="s">
        <v>415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13"/>
    </row>
    <row r="104" spans="1:131" ht="26.25" customHeight="1" x14ac:dyDescent="0.2">
      <c r="A104" s="228"/>
      <c r="B104" s="229"/>
      <c r="C104" s="229"/>
      <c r="D104" s="229"/>
      <c r="E104" s="229"/>
      <c r="F104" s="229"/>
      <c r="G104" s="229"/>
      <c r="H104" s="229"/>
      <c r="I104" s="229"/>
      <c r="J104" s="229"/>
      <c r="K104" s="229"/>
      <c r="L104" s="229"/>
      <c r="M104" s="229"/>
      <c r="N104" s="229"/>
      <c r="O104" s="229"/>
      <c r="P104" s="229"/>
      <c r="Q104" s="230"/>
      <c r="R104" s="230"/>
      <c r="S104" s="230"/>
      <c r="T104" s="230"/>
      <c r="U104" s="230"/>
      <c r="V104" s="230"/>
      <c r="W104" s="230"/>
      <c r="X104" s="230"/>
      <c r="Y104" s="230"/>
      <c r="Z104" s="230"/>
      <c r="AA104" s="230"/>
      <c r="AB104" s="230"/>
      <c r="AC104" s="230"/>
      <c r="AD104" s="230"/>
      <c r="AE104" s="230"/>
      <c r="AF104" s="230"/>
      <c r="AG104" s="230"/>
      <c r="AH104" s="230"/>
      <c r="AI104" s="230"/>
      <c r="AJ104" s="230"/>
      <c r="AK104" s="230"/>
      <c r="AL104" s="230"/>
      <c r="AM104" s="230"/>
      <c r="AN104" s="230"/>
      <c r="AO104" s="230"/>
      <c r="AP104" s="230"/>
      <c r="AQ104" s="230"/>
      <c r="AR104" s="230"/>
      <c r="AS104" s="230"/>
      <c r="AT104" s="230"/>
      <c r="AU104" s="230"/>
      <c r="AV104" s="230"/>
      <c r="AW104" s="230"/>
      <c r="AX104" s="230"/>
      <c r="AY104" s="230"/>
      <c r="AZ104" s="231"/>
      <c r="BA104" s="231"/>
      <c r="BB104" s="231"/>
      <c r="BC104" s="231"/>
      <c r="BD104" s="231"/>
      <c r="BE104" s="224"/>
      <c r="BF104" s="224"/>
      <c r="BG104" s="224"/>
      <c r="BH104" s="224"/>
      <c r="BI104" s="224"/>
      <c r="BJ104" s="224"/>
      <c r="BK104" s="224"/>
      <c r="BL104" s="224"/>
      <c r="BM104" s="224"/>
      <c r="BN104" s="224"/>
      <c r="BO104" s="224"/>
      <c r="BP104" s="224"/>
      <c r="BQ104" s="916" t="s">
        <v>416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13"/>
    </row>
    <row r="105" spans="1:131" ht="11.25" customHeight="1" x14ac:dyDescent="0.2">
      <c r="A105" s="224"/>
      <c r="B105" s="224"/>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24"/>
      <c r="AI105" s="224"/>
      <c r="AJ105" s="224"/>
      <c r="AK105" s="224"/>
      <c r="AL105" s="224"/>
      <c r="AM105" s="224"/>
      <c r="AN105" s="224"/>
      <c r="AO105" s="224"/>
      <c r="AP105" s="224"/>
      <c r="AQ105" s="224"/>
      <c r="AR105" s="224"/>
      <c r="AS105" s="224"/>
      <c r="AT105" s="224"/>
      <c r="AU105" s="224"/>
      <c r="AV105" s="224"/>
      <c r="AW105" s="224"/>
      <c r="AX105" s="224"/>
      <c r="AY105" s="224"/>
      <c r="AZ105" s="224"/>
      <c r="BA105" s="224"/>
      <c r="BB105" s="224"/>
      <c r="BC105" s="224"/>
      <c r="BD105" s="224"/>
      <c r="BE105" s="224"/>
      <c r="BF105" s="224"/>
      <c r="BG105" s="224"/>
      <c r="BH105" s="224"/>
      <c r="BI105" s="224"/>
      <c r="BJ105" s="224"/>
      <c r="BK105" s="224"/>
      <c r="BL105" s="224"/>
      <c r="BM105" s="224"/>
      <c r="BN105" s="224"/>
      <c r="BO105" s="224"/>
      <c r="BP105" s="224"/>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3"/>
      <c r="DA105" s="213"/>
      <c r="DB105" s="213"/>
      <c r="DC105" s="213"/>
      <c r="DD105" s="213"/>
      <c r="DE105" s="213"/>
      <c r="DF105" s="213"/>
      <c r="DG105" s="213"/>
      <c r="DH105" s="213"/>
      <c r="DI105" s="213"/>
      <c r="DJ105" s="213"/>
      <c r="DK105" s="213"/>
      <c r="DL105" s="213"/>
      <c r="DM105" s="213"/>
      <c r="DN105" s="213"/>
      <c r="DO105" s="213"/>
      <c r="DP105" s="213"/>
      <c r="DQ105" s="213"/>
      <c r="DR105" s="213"/>
      <c r="DS105" s="213"/>
      <c r="DT105" s="213"/>
      <c r="DU105" s="213"/>
      <c r="DV105" s="213"/>
      <c r="DW105" s="213"/>
      <c r="DX105" s="213"/>
      <c r="DY105" s="213"/>
      <c r="DZ105" s="213"/>
      <c r="EA105" s="213"/>
    </row>
    <row r="106" spans="1:131" ht="11.25" customHeight="1" x14ac:dyDescent="0.2">
      <c r="A106" s="224"/>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4"/>
      <c r="BO106" s="224"/>
      <c r="BP106" s="224"/>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c r="DL106" s="213"/>
      <c r="DM106" s="213"/>
      <c r="DN106" s="213"/>
      <c r="DO106" s="213"/>
      <c r="DP106" s="213"/>
      <c r="DQ106" s="213"/>
      <c r="DR106" s="213"/>
      <c r="DS106" s="213"/>
      <c r="DT106" s="213"/>
      <c r="DU106" s="213"/>
      <c r="DV106" s="213"/>
      <c r="DW106" s="213"/>
      <c r="DX106" s="213"/>
      <c r="DY106" s="213"/>
      <c r="DZ106" s="213"/>
      <c r="EA106" s="213"/>
    </row>
    <row r="107" spans="1:131" s="213" customFormat="1" ht="26.25" customHeight="1" thickBot="1" x14ac:dyDescent="0.25">
      <c r="A107" s="232" t="s">
        <v>417</v>
      </c>
      <c r="B107" s="233"/>
      <c r="C107" s="233"/>
      <c r="D107" s="233"/>
      <c r="E107" s="233"/>
      <c r="F107" s="233"/>
      <c r="G107" s="233"/>
      <c r="H107" s="233"/>
      <c r="I107" s="233"/>
      <c r="J107" s="233"/>
      <c r="K107" s="233"/>
      <c r="L107" s="233"/>
      <c r="M107" s="233"/>
      <c r="N107" s="233"/>
      <c r="O107" s="233"/>
      <c r="P107" s="233"/>
      <c r="Q107" s="233"/>
      <c r="R107" s="233"/>
      <c r="S107" s="233"/>
      <c r="T107" s="233"/>
      <c r="U107" s="233"/>
      <c r="V107" s="233"/>
      <c r="W107" s="233"/>
      <c r="X107" s="233"/>
      <c r="Y107" s="233"/>
      <c r="Z107" s="233"/>
      <c r="AA107" s="233"/>
      <c r="AB107" s="233"/>
      <c r="AC107" s="233"/>
      <c r="AD107" s="233"/>
      <c r="AE107" s="233"/>
      <c r="AF107" s="233"/>
      <c r="AG107" s="233"/>
      <c r="AH107" s="233"/>
      <c r="AI107" s="233"/>
      <c r="AJ107" s="233"/>
      <c r="AK107" s="233"/>
      <c r="AL107" s="233"/>
      <c r="AM107" s="233"/>
      <c r="AN107" s="233"/>
      <c r="AO107" s="233"/>
      <c r="AP107" s="233"/>
      <c r="AQ107" s="233"/>
      <c r="AR107" s="233"/>
      <c r="AS107" s="233"/>
      <c r="AT107" s="233"/>
      <c r="AU107" s="232" t="s">
        <v>418</v>
      </c>
      <c r="AV107" s="233"/>
      <c r="AW107" s="233"/>
      <c r="AX107" s="233"/>
      <c r="AY107" s="233"/>
      <c r="AZ107" s="233"/>
      <c r="BA107" s="233"/>
      <c r="BB107" s="233"/>
      <c r="BC107" s="233"/>
      <c r="BD107" s="233"/>
      <c r="BE107" s="233"/>
      <c r="BF107" s="233"/>
      <c r="BG107" s="233"/>
      <c r="BH107" s="233"/>
      <c r="BI107" s="233"/>
      <c r="BJ107" s="233"/>
      <c r="BK107" s="233"/>
      <c r="BL107" s="233"/>
      <c r="BM107" s="233"/>
      <c r="BN107" s="233"/>
      <c r="BO107" s="233"/>
      <c r="BP107" s="233"/>
      <c r="BQ107" s="233"/>
      <c r="BR107" s="233"/>
      <c r="BS107" s="233"/>
      <c r="BT107" s="233"/>
      <c r="BU107" s="233"/>
      <c r="BV107" s="233"/>
      <c r="BW107" s="233"/>
      <c r="BX107" s="233"/>
      <c r="BY107" s="233"/>
      <c r="BZ107" s="233"/>
      <c r="CA107" s="233"/>
      <c r="CB107" s="233"/>
      <c r="CC107" s="233"/>
      <c r="CD107" s="233"/>
      <c r="CE107" s="233"/>
      <c r="CF107" s="233"/>
      <c r="CG107" s="233"/>
      <c r="CH107" s="233"/>
      <c r="CI107" s="233"/>
      <c r="CJ107" s="233"/>
      <c r="CK107" s="233"/>
      <c r="CL107" s="233"/>
      <c r="CM107" s="233"/>
      <c r="CN107" s="233"/>
      <c r="CO107" s="233"/>
      <c r="CP107" s="233"/>
      <c r="CQ107" s="233"/>
      <c r="CR107" s="233"/>
      <c r="CS107" s="233"/>
      <c r="CT107" s="233"/>
      <c r="CU107" s="233"/>
      <c r="CV107" s="233"/>
      <c r="CW107" s="233"/>
      <c r="CX107" s="233"/>
      <c r="CY107" s="233"/>
      <c r="CZ107" s="233"/>
      <c r="DA107" s="233"/>
      <c r="DB107" s="233"/>
      <c r="DC107" s="233"/>
      <c r="DD107" s="233"/>
      <c r="DE107" s="233"/>
      <c r="DF107" s="233"/>
      <c r="DG107" s="233"/>
      <c r="DH107" s="233"/>
      <c r="DI107" s="233"/>
      <c r="DJ107" s="233"/>
      <c r="DK107" s="233"/>
      <c r="DL107" s="233"/>
      <c r="DM107" s="233"/>
      <c r="DN107" s="233"/>
      <c r="DO107" s="233"/>
      <c r="DP107" s="233"/>
      <c r="DQ107" s="233"/>
      <c r="DR107" s="233"/>
      <c r="DS107" s="233"/>
      <c r="DT107" s="233"/>
      <c r="DU107" s="233"/>
      <c r="DV107" s="233"/>
      <c r="DW107" s="233"/>
      <c r="DX107" s="233"/>
      <c r="DY107" s="233"/>
      <c r="DZ107" s="233"/>
    </row>
    <row r="108" spans="1:131" s="213" customFormat="1" ht="26.25" customHeight="1" x14ac:dyDescent="0.2">
      <c r="A108" s="917" t="s">
        <v>419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13" customFormat="1" ht="26.25" customHeight="1" x14ac:dyDescent="0.2">
      <c r="A109" s="912" t="s">
        <v>421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422</v>
      </c>
      <c r="AB109" s="893"/>
      <c r="AC109" s="893"/>
      <c r="AD109" s="893"/>
      <c r="AE109" s="894"/>
      <c r="AF109" s="892" t="s">
        <v>423</v>
      </c>
      <c r="AG109" s="893"/>
      <c r="AH109" s="893"/>
      <c r="AI109" s="893"/>
      <c r="AJ109" s="894"/>
      <c r="AK109" s="892" t="s">
        <v>309</v>
      </c>
      <c r="AL109" s="893"/>
      <c r="AM109" s="893"/>
      <c r="AN109" s="893"/>
      <c r="AO109" s="894"/>
      <c r="AP109" s="892" t="s">
        <v>424</v>
      </c>
      <c r="AQ109" s="893"/>
      <c r="AR109" s="893"/>
      <c r="AS109" s="893"/>
      <c r="AT109" s="895"/>
      <c r="AU109" s="912" t="s">
        <v>421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422</v>
      </c>
      <c r="BR109" s="893"/>
      <c r="BS109" s="893"/>
      <c r="BT109" s="893"/>
      <c r="BU109" s="894"/>
      <c r="BV109" s="892" t="s">
        <v>423</v>
      </c>
      <c r="BW109" s="893"/>
      <c r="BX109" s="893"/>
      <c r="BY109" s="893"/>
      <c r="BZ109" s="894"/>
      <c r="CA109" s="892" t="s">
        <v>309</v>
      </c>
      <c r="CB109" s="893"/>
      <c r="CC109" s="893"/>
      <c r="CD109" s="893"/>
      <c r="CE109" s="894"/>
      <c r="CF109" s="913" t="s">
        <v>424</v>
      </c>
      <c r="CG109" s="913"/>
      <c r="CH109" s="913"/>
      <c r="CI109" s="913"/>
      <c r="CJ109" s="913"/>
      <c r="CK109" s="892" t="s">
        <v>425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422</v>
      </c>
      <c r="DH109" s="893"/>
      <c r="DI109" s="893"/>
      <c r="DJ109" s="893"/>
      <c r="DK109" s="894"/>
      <c r="DL109" s="892" t="s">
        <v>423</v>
      </c>
      <c r="DM109" s="893"/>
      <c r="DN109" s="893"/>
      <c r="DO109" s="893"/>
      <c r="DP109" s="894"/>
      <c r="DQ109" s="892" t="s">
        <v>309</v>
      </c>
      <c r="DR109" s="893"/>
      <c r="DS109" s="893"/>
      <c r="DT109" s="893"/>
      <c r="DU109" s="894"/>
      <c r="DV109" s="892" t="s">
        <v>424</v>
      </c>
      <c r="DW109" s="893"/>
      <c r="DX109" s="893"/>
      <c r="DY109" s="893"/>
      <c r="DZ109" s="895"/>
    </row>
    <row r="110" spans="1:131" s="213" customFormat="1" ht="26.25" customHeight="1" x14ac:dyDescent="0.2">
      <c r="A110" s="896" t="s">
        <v>426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2304550</v>
      </c>
      <c r="AB110" s="900"/>
      <c r="AC110" s="900"/>
      <c r="AD110" s="900"/>
      <c r="AE110" s="901"/>
      <c r="AF110" s="902">
        <v>2281938</v>
      </c>
      <c r="AG110" s="900"/>
      <c r="AH110" s="900"/>
      <c r="AI110" s="900"/>
      <c r="AJ110" s="901"/>
      <c r="AK110" s="902">
        <v>2214878</v>
      </c>
      <c r="AL110" s="900"/>
      <c r="AM110" s="900"/>
      <c r="AN110" s="900"/>
      <c r="AO110" s="901"/>
      <c r="AP110" s="903">
        <v>9.6</v>
      </c>
      <c r="AQ110" s="904"/>
      <c r="AR110" s="904"/>
      <c r="AS110" s="904"/>
      <c r="AT110" s="905"/>
      <c r="AU110" s="906" t="s">
        <v>74</v>
      </c>
      <c r="AV110" s="907"/>
      <c r="AW110" s="907"/>
      <c r="AX110" s="907"/>
      <c r="AY110" s="907"/>
      <c r="AZ110" s="929" t="s">
        <v>427</v>
      </c>
      <c r="BA110" s="897"/>
      <c r="BB110" s="897"/>
      <c r="BC110" s="897"/>
      <c r="BD110" s="897"/>
      <c r="BE110" s="897"/>
      <c r="BF110" s="897"/>
      <c r="BG110" s="897"/>
      <c r="BH110" s="897"/>
      <c r="BI110" s="897"/>
      <c r="BJ110" s="897"/>
      <c r="BK110" s="897"/>
      <c r="BL110" s="897"/>
      <c r="BM110" s="897"/>
      <c r="BN110" s="897"/>
      <c r="BO110" s="897"/>
      <c r="BP110" s="898"/>
      <c r="BQ110" s="930">
        <v>19282635</v>
      </c>
      <c r="BR110" s="931"/>
      <c r="BS110" s="931"/>
      <c r="BT110" s="931"/>
      <c r="BU110" s="931"/>
      <c r="BV110" s="931">
        <v>17986019</v>
      </c>
      <c r="BW110" s="931"/>
      <c r="BX110" s="931"/>
      <c r="BY110" s="931"/>
      <c r="BZ110" s="931"/>
      <c r="CA110" s="931">
        <v>16867012</v>
      </c>
      <c r="CB110" s="931"/>
      <c r="CC110" s="931"/>
      <c r="CD110" s="931"/>
      <c r="CE110" s="931"/>
      <c r="CF110" s="944">
        <v>72.900000000000006</v>
      </c>
      <c r="CG110" s="945"/>
      <c r="CH110" s="945"/>
      <c r="CI110" s="945"/>
      <c r="CJ110" s="945"/>
      <c r="CK110" s="946" t="s">
        <v>428</v>
      </c>
      <c r="CL110" s="947"/>
      <c r="CM110" s="929" t="s">
        <v>429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129</v>
      </c>
      <c r="DH110" s="931"/>
      <c r="DI110" s="931"/>
      <c r="DJ110" s="931"/>
      <c r="DK110" s="931"/>
      <c r="DL110" s="931" t="s">
        <v>129</v>
      </c>
      <c r="DM110" s="931"/>
      <c r="DN110" s="931"/>
      <c r="DO110" s="931"/>
      <c r="DP110" s="931"/>
      <c r="DQ110" s="931" t="s">
        <v>430</v>
      </c>
      <c r="DR110" s="931"/>
      <c r="DS110" s="931"/>
      <c r="DT110" s="931"/>
      <c r="DU110" s="931"/>
      <c r="DV110" s="932" t="s">
        <v>430</v>
      </c>
      <c r="DW110" s="932"/>
      <c r="DX110" s="932"/>
      <c r="DY110" s="932"/>
      <c r="DZ110" s="933"/>
    </row>
    <row r="111" spans="1:131" s="213" customFormat="1" ht="26.25" customHeight="1" x14ac:dyDescent="0.2">
      <c r="A111" s="934" t="s">
        <v>431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430</v>
      </c>
      <c r="AB111" s="938"/>
      <c r="AC111" s="938"/>
      <c r="AD111" s="938"/>
      <c r="AE111" s="939"/>
      <c r="AF111" s="940" t="s">
        <v>430</v>
      </c>
      <c r="AG111" s="938"/>
      <c r="AH111" s="938"/>
      <c r="AI111" s="938"/>
      <c r="AJ111" s="939"/>
      <c r="AK111" s="940" t="s">
        <v>129</v>
      </c>
      <c r="AL111" s="938"/>
      <c r="AM111" s="938"/>
      <c r="AN111" s="938"/>
      <c r="AO111" s="939"/>
      <c r="AP111" s="941" t="s">
        <v>129</v>
      </c>
      <c r="AQ111" s="942"/>
      <c r="AR111" s="942"/>
      <c r="AS111" s="942"/>
      <c r="AT111" s="943"/>
      <c r="AU111" s="908"/>
      <c r="AV111" s="909"/>
      <c r="AW111" s="909"/>
      <c r="AX111" s="909"/>
      <c r="AY111" s="909"/>
      <c r="AZ111" s="922" t="s">
        <v>432</v>
      </c>
      <c r="BA111" s="923"/>
      <c r="BB111" s="923"/>
      <c r="BC111" s="923"/>
      <c r="BD111" s="923"/>
      <c r="BE111" s="923"/>
      <c r="BF111" s="923"/>
      <c r="BG111" s="923"/>
      <c r="BH111" s="923"/>
      <c r="BI111" s="923"/>
      <c r="BJ111" s="923"/>
      <c r="BK111" s="923"/>
      <c r="BL111" s="923"/>
      <c r="BM111" s="923"/>
      <c r="BN111" s="923"/>
      <c r="BO111" s="923"/>
      <c r="BP111" s="924"/>
      <c r="BQ111" s="925">
        <v>636681</v>
      </c>
      <c r="BR111" s="926"/>
      <c r="BS111" s="926"/>
      <c r="BT111" s="926"/>
      <c r="BU111" s="926"/>
      <c r="BV111" s="926">
        <v>218028</v>
      </c>
      <c r="BW111" s="926"/>
      <c r="BX111" s="926"/>
      <c r="BY111" s="926"/>
      <c r="BZ111" s="926"/>
      <c r="CA111" s="926">
        <v>139231</v>
      </c>
      <c r="CB111" s="926"/>
      <c r="CC111" s="926"/>
      <c r="CD111" s="926"/>
      <c r="CE111" s="926"/>
      <c r="CF111" s="920">
        <v>0.6</v>
      </c>
      <c r="CG111" s="921"/>
      <c r="CH111" s="921"/>
      <c r="CI111" s="921"/>
      <c r="CJ111" s="921"/>
      <c r="CK111" s="948"/>
      <c r="CL111" s="949"/>
      <c r="CM111" s="922" t="s">
        <v>433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129</v>
      </c>
      <c r="DH111" s="926"/>
      <c r="DI111" s="926"/>
      <c r="DJ111" s="926"/>
      <c r="DK111" s="926"/>
      <c r="DL111" s="926" t="s">
        <v>129</v>
      </c>
      <c r="DM111" s="926"/>
      <c r="DN111" s="926"/>
      <c r="DO111" s="926"/>
      <c r="DP111" s="926"/>
      <c r="DQ111" s="926" t="s">
        <v>129</v>
      </c>
      <c r="DR111" s="926"/>
      <c r="DS111" s="926"/>
      <c r="DT111" s="926"/>
      <c r="DU111" s="926"/>
      <c r="DV111" s="927" t="s">
        <v>430</v>
      </c>
      <c r="DW111" s="927"/>
      <c r="DX111" s="927"/>
      <c r="DY111" s="927"/>
      <c r="DZ111" s="928"/>
    </row>
    <row r="112" spans="1:131" s="213" customFormat="1" ht="26.25" customHeight="1" x14ac:dyDescent="0.2">
      <c r="A112" s="952" t="s">
        <v>434</v>
      </c>
      <c r="B112" s="953"/>
      <c r="C112" s="923" t="s">
        <v>435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430</v>
      </c>
      <c r="AB112" s="959"/>
      <c r="AC112" s="959"/>
      <c r="AD112" s="959"/>
      <c r="AE112" s="960"/>
      <c r="AF112" s="961" t="s">
        <v>430</v>
      </c>
      <c r="AG112" s="959"/>
      <c r="AH112" s="959"/>
      <c r="AI112" s="959"/>
      <c r="AJ112" s="960"/>
      <c r="AK112" s="961" t="s">
        <v>430</v>
      </c>
      <c r="AL112" s="959"/>
      <c r="AM112" s="959"/>
      <c r="AN112" s="959"/>
      <c r="AO112" s="960"/>
      <c r="AP112" s="962" t="s">
        <v>129</v>
      </c>
      <c r="AQ112" s="963"/>
      <c r="AR112" s="963"/>
      <c r="AS112" s="963"/>
      <c r="AT112" s="964"/>
      <c r="AU112" s="908"/>
      <c r="AV112" s="909"/>
      <c r="AW112" s="909"/>
      <c r="AX112" s="909"/>
      <c r="AY112" s="909"/>
      <c r="AZ112" s="922" t="s">
        <v>436</v>
      </c>
      <c r="BA112" s="923"/>
      <c r="BB112" s="923"/>
      <c r="BC112" s="923"/>
      <c r="BD112" s="923"/>
      <c r="BE112" s="923"/>
      <c r="BF112" s="923"/>
      <c r="BG112" s="923"/>
      <c r="BH112" s="923"/>
      <c r="BI112" s="923"/>
      <c r="BJ112" s="923"/>
      <c r="BK112" s="923"/>
      <c r="BL112" s="923"/>
      <c r="BM112" s="923"/>
      <c r="BN112" s="923"/>
      <c r="BO112" s="923"/>
      <c r="BP112" s="924"/>
      <c r="BQ112" s="925">
        <v>877143</v>
      </c>
      <c r="BR112" s="926"/>
      <c r="BS112" s="926"/>
      <c r="BT112" s="926"/>
      <c r="BU112" s="926"/>
      <c r="BV112" s="926">
        <v>893992</v>
      </c>
      <c r="BW112" s="926"/>
      <c r="BX112" s="926"/>
      <c r="BY112" s="926"/>
      <c r="BZ112" s="926"/>
      <c r="CA112" s="926">
        <v>898881</v>
      </c>
      <c r="CB112" s="926"/>
      <c r="CC112" s="926"/>
      <c r="CD112" s="926"/>
      <c r="CE112" s="926"/>
      <c r="CF112" s="920">
        <v>3.9</v>
      </c>
      <c r="CG112" s="921"/>
      <c r="CH112" s="921"/>
      <c r="CI112" s="921"/>
      <c r="CJ112" s="921"/>
      <c r="CK112" s="948"/>
      <c r="CL112" s="949"/>
      <c r="CM112" s="922" t="s">
        <v>437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430</v>
      </c>
      <c r="DH112" s="926"/>
      <c r="DI112" s="926"/>
      <c r="DJ112" s="926"/>
      <c r="DK112" s="926"/>
      <c r="DL112" s="926" t="s">
        <v>129</v>
      </c>
      <c r="DM112" s="926"/>
      <c r="DN112" s="926"/>
      <c r="DO112" s="926"/>
      <c r="DP112" s="926"/>
      <c r="DQ112" s="926" t="s">
        <v>129</v>
      </c>
      <c r="DR112" s="926"/>
      <c r="DS112" s="926"/>
      <c r="DT112" s="926"/>
      <c r="DU112" s="926"/>
      <c r="DV112" s="927" t="s">
        <v>129</v>
      </c>
      <c r="DW112" s="927"/>
      <c r="DX112" s="927"/>
      <c r="DY112" s="927"/>
      <c r="DZ112" s="928"/>
    </row>
    <row r="113" spans="1:130" s="213" customFormat="1" ht="26.25" customHeight="1" x14ac:dyDescent="0.2">
      <c r="A113" s="954"/>
      <c r="B113" s="955"/>
      <c r="C113" s="923" t="s">
        <v>438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117444</v>
      </c>
      <c r="AB113" s="938"/>
      <c r="AC113" s="938"/>
      <c r="AD113" s="938"/>
      <c r="AE113" s="939"/>
      <c r="AF113" s="940">
        <v>110702</v>
      </c>
      <c r="AG113" s="938"/>
      <c r="AH113" s="938"/>
      <c r="AI113" s="938"/>
      <c r="AJ113" s="939"/>
      <c r="AK113" s="940">
        <v>106466</v>
      </c>
      <c r="AL113" s="938"/>
      <c r="AM113" s="938"/>
      <c r="AN113" s="938"/>
      <c r="AO113" s="939"/>
      <c r="AP113" s="941">
        <v>0.5</v>
      </c>
      <c r="AQ113" s="942"/>
      <c r="AR113" s="942"/>
      <c r="AS113" s="942"/>
      <c r="AT113" s="943"/>
      <c r="AU113" s="908"/>
      <c r="AV113" s="909"/>
      <c r="AW113" s="909"/>
      <c r="AX113" s="909"/>
      <c r="AY113" s="909"/>
      <c r="AZ113" s="922" t="s">
        <v>439</v>
      </c>
      <c r="BA113" s="923"/>
      <c r="BB113" s="923"/>
      <c r="BC113" s="923"/>
      <c r="BD113" s="923"/>
      <c r="BE113" s="923"/>
      <c r="BF113" s="923"/>
      <c r="BG113" s="923"/>
      <c r="BH113" s="923"/>
      <c r="BI113" s="923"/>
      <c r="BJ113" s="923"/>
      <c r="BK113" s="923"/>
      <c r="BL113" s="923"/>
      <c r="BM113" s="923"/>
      <c r="BN113" s="923"/>
      <c r="BO113" s="923"/>
      <c r="BP113" s="924"/>
      <c r="BQ113" s="925">
        <v>3864156</v>
      </c>
      <c r="BR113" s="926"/>
      <c r="BS113" s="926"/>
      <c r="BT113" s="926"/>
      <c r="BU113" s="926"/>
      <c r="BV113" s="926">
        <v>3853331</v>
      </c>
      <c r="BW113" s="926"/>
      <c r="BX113" s="926"/>
      <c r="BY113" s="926"/>
      <c r="BZ113" s="926"/>
      <c r="CA113" s="926">
        <v>3774215</v>
      </c>
      <c r="CB113" s="926"/>
      <c r="CC113" s="926"/>
      <c r="CD113" s="926"/>
      <c r="CE113" s="926"/>
      <c r="CF113" s="920">
        <v>16.3</v>
      </c>
      <c r="CG113" s="921"/>
      <c r="CH113" s="921"/>
      <c r="CI113" s="921"/>
      <c r="CJ113" s="921"/>
      <c r="CK113" s="948"/>
      <c r="CL113" s="949"/>
      <c r="CM113" s="922" t="s">
        <v>440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430</v>
      </c>
      <c r="DH113" s="959"/>
      <c r="DI113" s="959"/>
      <c r="DJ113" s="959"/>
      <c r="DK113" s="960"/>
      <c r="DL113" s="961" t="s">
        <v>430</v>
      </c>
      <c r="DM113" s="959"/>
      <c r="DN113" s="959"/>
      <c r="DO113" s="959"/>
      <c r="DP113" s="960"/>
      <c r="DQ113" s="961" t="s">
        <v>430</v>
      </c>
      <c r="DR113" s="959"/>
      <c r="DS113" s="959"/>
      <c r="DT113" s="959"/>
      <c r="DU113" s="960"/>
      <c r="DV113" s="962" t="s">
        <v>129</v>
      </c>
      <c r="DW113" s="963"/>
      <c r="DX113" s="963"/>
      <c r="DY113" s="963"/>
      <c r="DZ113" s="964"/>
    </row>
    <row r="114" spans="1:130" s="213" customFormat="1" ht="26.25" customHeight="1" x14ac:dyDescent="0.2">
      <c r="A114" s="954"/>
      <c r="B114" s="955"/>
      <c r="C114" s="923" t="s">
        <v>441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21374</v>
      </c>
      <c r="AB114" s="959"/>
      <c r="AC114" s="959"/>
      <c r="AD114" s="959"/>
      <c r="AE114" s="960"/>
      <c r="AF114" s="961">
        <v>13885</v>
      </c>
      <c r="AG114" s="959"/>
      <c r="AH114" s="959"/>
      <c r="AI114" s="959"/>
      <c r="AJ114" s="960"/>
      <c r="AK114" s="961">
        <v>73174</v>
      </c>
      <c r="AL114" s="959"/>
      <c r="AM114" s="959"/>
      <c r="AN114" s="959"/>
      <c r="AO114" s="960"/>
      <c r="AP114" s="962">
        <v>0.3</v>
      </c>
      <c r="AQ114" s="963"/>
      <c r="AR114" s="963"/>
      <c r="AS114" s="963"/>
      <c r="AT114" s="964"/>
      <c r="AU114" s="908"/>
      <c r="AV114" s="909"/>
      <c r="AW114" s="909"/>
      <c r="AX114" s="909"/>
      <c r="AY114" s="909"/>
      <c r="AZ114" s="922" t="s">
        <v>442</v>
      </c>
      <c r="BA114" s="923"/>
      <c r="BB114" s="923"/>
      <c r="BC114" s="923"/>
      <c r="BD114" s="923"/>
      <c r="BE114" s="923"/>
      <c r="BF114" s="923"/>
      <c r="BG114" s="923"/>
      <c r="BH114" s="923"/>
      <c r="BI114" s="923"/>
      <c r="BJ114" s="923"/>
      <c r="BK114" s="923"/>
      <c r="BL114" s="923"/>
      <c r="BM114" s="923"/>
      <c r="BN114" s="923"/>
      <c r="BO114" s="923"/>
      <c r="BP114" s="924"/>
      <c r="BQ114" s="925">
        <v>4255004</v>
      </c>
      <c r="BR114" s="926"/>
      <c r="BS114" s="926"/>
      <c r="BT114" s="926"/>
      <c r="BU114" s="926"/>
      <c r="BV114" s="926">
        <v>4334244</v>
      </c>
      <c r="BW114" s="926"/>
      <c r="BX114" s="926"/>
      <c r="BY114" s="926"/>
      <c r="BZ114" s="926"/>
      <c r="CA114" s="926">
        <v>4398657</v>
      </c>
      <c r="CB114" s="926"/>
      <c r="CC114" s="926"/>
      <c r="CD114" s="926"/>
      <c r="CE114" s="926"/>
      <c r="CF114" s="920">
        <v>19</v>
      </c>
      <c r="CG114" s="921"/>
      <c r="CH114" s="921"/>
      <c r="CI114" s="921"/>
      <c r="CJ114" s="921"/>
      <c r="CK114" s="948"/>
      <c r="CL114" s="949"/>
      <c r="CM114" s="922" t="s">
        <v>443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430</v>
      </c>
      <c r="DH114" s="959"/>
      <c r="DI114" s="959"/>
      <c r="DJ114" s="959"/>
      <c r="DK114" s="960"/>
      <c r="DL114" s="961" t="s">
        <v>430</v>
      </c>
      <c r="DM114" s="959"/>
      <c r="DN114" s="959"/>
      <c r="DO114" s="959"/>
      <c r="DP114" s="960"/>
      <c r="DQ114" s="961" t="s">
        <v>129</v>
      </c>
      <c r="DR114" s="959"/>
      <c r="DS114" s="959"/>
      <c r="DT114" s="959"/>
      <c r="DU114" s="960"/>
      <c r="DV114" s="962" t="s">
        <v>129</v>
      </c>
      <c r="DW114" s="963"/>
      <c r="DX114" s="963"/>
      <c r="DY114" s="963"/>
      <c r="DZ114" s="964"/>
    </row>
    <row r="115" spans="1:130" s="213" customFormat="1" ht="26.25" customHeight="1" x14ac:dyDescent="0.2">
      <c r="A115" s="954"/>
      <c r="B115" s="955"/>
      <c r="C115" s="923" t="s">
        <v>444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5304</v>
      </c>
      <c r="AB115" s="938"/>
      <c r="AC115" s="938"/>
      <c r="AD115" s="938"/>
      <c r="AE115" s="939"/>
      <c r="AF115" s="940">
        <v>5481</v>
      </c>
      <c r="AG115" s="938"/>
      <c r="AH115" s="938"/>
      <c r="AI115" s="938"/>
      <c r="AJ115" s="939"/>
      <c r="AK115" s="940">
        <v>2820</v>
      </c>
      <c r="AL115" s="938"/>
      <c r="AM115" s="938"/>
      <c r="AN115" s="938"/>
      <c r="AO115" s="939"/>
      <c r="AP115" s="941">
        <v>0</v>
      </c>
      <c r="AQ115" s="942"/>
      <c r="AR115" s="942"/>
      <c r="AS115" s="942"/>
      <c r="AT115" s="943"/>
      <c r="AU115" s="908"/>
      <c r="AV115" s="909"/>
      <c r="AW115" s="909"/>
      <c r="AX115" s="909"/>
      <c r="AY115" s="909"/>
      <c r="AZ115" s="922" t="s">
        <v>445</v>
      </c>
      <c r="BA115" s="923"/>
      <c r="BB115" s="923"/>
      <c r="BC115" s="923"/>
      <c r="BD115" s="923"/>
      <c r="BE115" s="923"/>
      <c r="BF115" s="923"/>
      <c r="BG115" s="923"/>
      <c r="BH115" s="923"/>
      <c r="BI115" s="923"/>
      <c r="BJ115" s="923"/>
      <c r="BK115" s="923"/>
      <c r="BL115" s="923"/>
      <c r="BM115" s="923"/>
      <c r="BN115" s="923"/>
      <c r="BO115" s="923"/>
      <c r="BP115" s="924"/>
      <c r="BQ115" s="925" t="s">
        <v>430</v>
      </c>
      <c r="BR115" s="926"/>
      <c r="BS115" s="926"/>
      <c r="BT115" s="926"/>
      <c r="BU115" s="926"/>
      <c r="BV115" s="926" t="s">
        <v>430</v>
      </c>
      <c r="BW115" s="926"/>
      <c r="BX115" s="926"/>
      <c r="BY115" s="926"/>
      <c r="BZ115" s="926"/>
      <c r="CA115" s="926" t="s">
        <v>129</v>
      </c>
      <c r="CB115" s="926"/>
      <c r="CC115" s="926"/>
      <c r="CD115" s="926"/>
      <c r="CE115" s="926"/>
      <c r="CF115" s="920" t="s">
        <v>430</v>
      </c>
      <c r="CG115" s="921"/>
      <c r="CH115" s="921"/>
      <c r="CI115" s="921"/>
      <c r="CJ115" s="921"/>
      <c r="CK115" s="948"/>
      <c r="CL115" s="949"/>
      <c r="CM115" s="922" t="s">
        <v>446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636681</v>
      </c>
      <c r="DH115" s="959"/>
      <c r="DI115" s="959"/>
      <c r="DJ115" s="959"/>
      <c r="DK115" s="960"/>
      <c r="DL115" s="961">
        <v>218028</v>
      </c>
      <c r="DM115" s="959"/>
      <c r="DN115" s="959"/>
      <c r="DO115" s="959"/>
      <c r="DP115" s="960"/>
      <c r="DQ115" s="961">
        <v>139231</v>
      </c>
      <c r="DR115" s="959"/>
      <c r="DS115" s="959"/>
      <c r="DT115" s="959"/>
      <c r="DU115" s="960"/>
      <c r="DV115" s="962">
        <v>0.6</v>
      </c>
      <c r="DW115" s="963"/>
      <c r="DX115" s="963"/>
      <c r="DY115" s="963"/>
      <c r="DZ115" s="964"/>
    </row>
    <row r="116" spans="1:130" s="213" customFormat="1" ht="26.25" customHeight="1" x14ac:dyDescent="0.2">
      <c r="A116" s="956"/>
      <c r="B116" s="957"/>
      <c r="C116" s="965" t="s">
        <v>447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430</v>
      </c>
      <c r="AB116" s="959"/>
      <c r="AC116" s="959"/>
      <c r="AD116" s="959"/>
      <c r="AE116" s="960"/>
      <c r="AF116" s="961" t="s">
        <v>129</v>
      </c>
      <c r="AG116" s="959"/>
      <c r="AH116" s="959"/>
      <c r="AI116" s="959"/>
      <c r="AJ116" s="960"/>
      <c r="AK116" s="961" t="s">
        <v>129</v>
      </c>
      <c r="AL116" s="959"/>
      <c r="AM116" s="959"/>
      <c r="AN116" s="959"/>
      <c r="AO116" s="960"/>
      <c r="AP116" s="962" t="s">
        <v>430</v>
      </c>
      <c r="AQ116" s="963"/>
      <c r="AR116" s="963"/>
      <c r="AS116" s="963"/>
      <c r="AT116" s="964"/>
      <c r="AU116" s="908"/>
      <c r="AV116" s="909"/>
      <c r="AW116" s="909"/>
      <c r="AX116" s="909"/>
      <c r="AY116" s="909"/>
      <c r="AZ116" s="967" t="s">
        <v>448</v>
      </c>
      <c r="BA116" s="968"/>
      <c r="BB116" s="968"/>
      <c r="BC116" s="968"/>
      <c r="BD116" s="968"/>
      <c r="BE116" s="968"/>
      <c r="BF116" s="968"/>
      <c r="BG116" s="968"/>
      <c r="BH116" s="968"/>
      <c r="BI116" s="968"/>
      <c r="BJ116" s="968"/>
      <c r="BK116" s="968"/>
      <c r="BL116" s="968"/>
      <c r="BM116" s="968"/>
      <c r="BN116" s="968"/>
      <c r="BO116" s="968"/>
      <c r="BP116" s="969"/>
      <c r="BQ116" s="925" t="s">
        <v>430</v>
      </c>
      <c r="BR116" s="926"/>
      <c r="BS116" s="926"/>
      <c r="BT116" s="926"/>
      <c r="BU116" s="926"/>
      <c r="BV116" s="926" t="s">
        <v>129</v>
      </c>
      <c r="BW116" s="926"/>
      <c r="BX116" s="926"/>
      <c r="BY116" s="926"/>
      <c r="BZ116" s="926"/>
      <c r="CA116" s="926" t="s">
        <v>129</v>
      </c>
      <c r="CB116" s="926"/>
      <c r="CC116" s="926"/>
      <c r="CD116" s="926"/>
      <c r="CE116" s="926"/>
      <c r="CF116" s="920" t="s">
        <v>129</v>
      </c>
      <c r="CG116" s="921"/>
      <c r="CH116" s="921"/>
      <c r="CI116" s="921"/>
      <c r="CJ116" s="921"/>
      <c r="CK116" s="948"/>
      <c r="CL116" s="949"/>
      <c r="CM116" s="922" t="s">
        <v>449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430</v>
      </c>
      <c r="DH116" s="959"/>
      <c r="DI116" s="959"/>
      <c r="DJ116" s="959"/>
      <c r="DK116" s="960"/>
      <c r="DL116" s="961" t="s">
        <v>129</v>
      </c>
      <c r="DM116" s="959"/>
      <c r="DN116" s="959"/>
      <c r="DO116" s="959"/>
      <c r="DP116" s="960"/>
      <c r="DQ116" s="961" t="s">
        <v>129</v>
      </c>
      <c r="DR116" s="959"/>
      <c r="DS116" s="959"/>
      <c r="DT116" s="959"/>
      <c r="DU116" s="960"/>
      <c r="DV116" s="962" t="s">
        <v>430</v>
      </c>
      <c r="DW116" s="963"/>
      <c r="DX116" s="963"/>
      <c r="DY116" s="963"/>
      <c r="DZ116" s="964"/>
    </row>
    <row r="117" spans="1:130" s="213" customFormat="1" ht="26.25" customHeight="1" x14ac:dyDescent="0.2">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450</v>
      </c>
      <c r="Z117" s="894"/>
      <c r="AA117" s="978">
        <v>2448672</v>
      </c>
      <c r="AB117" s="979"/>
      <c r="AC117" s="979"/>
      <c r="AD117" s="979"/>
      <c r="AE117" s="980"/>
      <c r="AF117" s="981">
        <v>2412006</v>
      </c>
      <c r="AG117" s="979"/>
      <c r="AH117" s="979"/>
      <c r="AI117" s="979"/>
      <c r="AJ117" s="980"/>
      <c r="AK117" s="981">
        <v>2397338</v>
      </c>
      <c r="AL117" s="979"/>
      <c r="AM117" s="979"/>
      <c r="AN117" s="979"/>
      <c r="AO117" s="980"/>
      <c r="AP117" s="982"/>
      <c r="AQ117" s="983"/>
      <c r="AR117" s="983"/>
      <c r="AS117" s="983"/>
      <c r="AT117" s="984"/>
      <c r="AU117" s="908"/>
      <c r="AV117" s="909"/>
      <c r="AW117" s="909"/>
      <c r="AX117" s="909"/>
      <c r="AY117" s="909"/>
      <c r="AZ117" s="974" t="s">
        <v>451</v>
      </c>
      <c r="BA117" s="975"/>
      <c r="BB117" s="975"/>
      <c r="BC117" s="975"/>
      <c r="BD117" s="975"/>
      <c r="BE117" s="975"/>
      <c r="BF117" s="975"/>
      <c r="BG117" s="975"/>
      <c r="BH117" s="975"/>
      <c r="BI117" s="975"/>
      <c r="BJ117" s="975"/>
      <c r="BK117" s="975"/>
      <c r="BL117" s="975"/>
      <c r="BM117" s="975"/>
      <c r="BN117" s="975"/>
      <c r="BO117" s="975"/>
      <c r="BP117" s="976"/>
      <c r="BQ117" s="925" t="s">
        <v>129</v>
      </c>
      <c r="BR117" s="926"/>
      <c r="BS117" s="926"/>
      <c r="BT117" s="926"/>
      <c r="BU117" s="926"/>
      <c r="BV117" s="926" t="s">
        <v>129</v>
      </c>
      <c r="BW117" s="926"/>
      <c r="BX117" s="926"/>
      <c r="BY117" s="926"/>
      <c r="BZ117" s="926"/>
      <c r="CA117" s="926" t="s">
        <v>129</v>
      </c>
      <c r="CB117" s="926"/>
      <c r="CC117" s="926"/>
      <c r="CD117" s="926"/>
      <c r="CE117" s="926"/>
      <c r="CF117" s="920" t="s">
        <v>129</v>
      </c>
      <c r="CG117" s="921"/>
      <c r="CH117" s="921"/>
      <c r="CI117" s="921"/>
      <c r="CJ117" s="921"/>
      <c r="CK117" s="948"/>
      <c r="CL117" s="949"/>
      <c r="CM117" s="922" t="s">
        <v>452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430</v>
      </c>
      <c r="DH117" s="959"/>
      <c r="DI117" s="959"/>
      <c r="DJ117" s="959"/>
      <c r="DK117" s="960"/>
      <c r="DL117" s="961" t="s">
        <v>129</v>
      </c>
      <c r="DM117" s="959"/>
      <c r="DN117" s="959"/>
      <c r="DO117" s="959"/>
      <c r="DP117" s="960"/>
      <c r="DQ117" s="961" t="s">
        <v>129</v>
      </c>
      <c r="DR117" s="959"/>
      <c r="DS117" s="959"/>
      <c r="DT117" s="959"/>
      <c r="DU117" s="960"/>
      <c r="DV117" s="962" t="s">
        <v>129</v>
      </c>
      <c r="DW117" s="963"/>
      <c r="DX117" s="963"/>
      <c r="DY117" s="963"/>
      <c r="DZ117" s="964"/>
    </row>
    <row r="118" spans="1:130" s="213" customFormat="1" ht="26.25" customHeight="1" x14ac:dyDescent="0.2">
      <c r="A118" s="912" t="s">
        <v>425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422</v>
      </c>
      <c r="AB118" s="893"/>
      <c r="AC118" s="893"/>
      <c r="AD118" s="893"/>
      <c r="AE118" s="894"/>
      <c r="AF118" s="892" t="s">
        <v>423</v>
      </c>
      <c r="AG118" s="893"/>
      <c r="AH118" s="893"/>
      <c r="AI118" s="893"/>
      <c r="AJ118" s="894"/>
      <c r="AK118" s="892" t="s">
        <v>309</v>
      </c>
      <c r="AL118" s="893"/>
      <c r="AM118" s="893"/>
      <c r="AN118" s="893"/>
      <c r="AO118" s="894"/>
      <c r="AP118" s="970" t="s">
        <v>424</v>
      </c>
      <c r="AQ118" s="971"/>
      <c r="AR118" s="971"/>
      <c r="AS118" s="971"/>
      <c r="AT118" s="972"/>
      <c r="AU118" s="908"/>
      <c r="AV118" s="909"/>
      <c r="AW118" s="909"/>
      <c r="AX118" s="909"/>
      <c r="AY118" s="909"/>
      <c r="AZ118" s="973" t="s">
        <v>453</v>
      </c>
      <c r="BA118" s="965"/>
      <c r="BB118" s="965"/>
      <c r="BC118" s="965"/>
      <c r="BD118" s="965"/>
      <c r="BE118" s="965"/>
      <c r="BF118" s="965"/>
      <c r="BG118" s="965"/>
      <c r="BH118" s="965"/>
      <c r="BI118" s="965"/>
      <c r="BJ118" s="965"/>
      <c r="BK118" s="965"/>
      <c r="BL118" s="965"/>
      <c r="BM118" s="965"/>
      <c r="BN118" s="965"/>
      <c r="BO118" s="965"/>
      <c r="BP118" s="966"/>
      <c r="BQ118" s="999" t="s">
        <v>129</v>
      </c>
      <c r="BR118" s="1000"/>
      <c r="BS118" s="1000"/>
      <c r="BT118" s="1000"/>
      <c r="BU118" s="1000"/>
      <c r="BV118" s="1000" t="s">
        <v>129</v>
      </c>
      <c r="BW118" s="1000"/>
      <c r="BX118" s="1000"/>
      <c r="BY118" s="1000"/>
      <c r="BZ118" s="1000"/>
      <c r="CA118" s="1000" t="s">
        <v>430</v>
      </c>
      <c r="CB118" s="1000"/>
      <c r="CC118" s="1000"/>
      <c r="CD118" s="1000"/>
      <c r="CE118" s="1000"/>
      <c r="CF118" s="920" t="s">
        <v>129</v>
      </c>
      <c r="CG118" s="921"/>
      <c r="CH118" s="921"/>
      <c r="CI118" s="921"/>
      <c r="CJ118" s="921"/>
      <c r="CK118" s="948"/>
      <c r="CL118" s="949"/>
      <c r="CM118" s="922" t="s">
        <v>454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430</v>
      </c>
      <c r="DH118" s="959"/>
      <c r="DI118" s="959"/>
      <c r="DJ118" s="959"/>
      <c r="DK118" s="960"/>
      <c r="DL118" s="961" t="s">
        <v>129</v>
      </c>
      <c r="DM118" s="959"/>
      <c r="DN118" s="959"/>
      <c r="DO118" s="959"/>
      <c r="DP118" s="960"/>
      <c r="DQ118" s="961" t="s">
        <v>129</v>
      </c>
      <c r="DR118" s="959"/>
      <c r="DS118" s="959"/>
      <c r="DT118" s="959"/>
      <c r="DU118" s="960"/>
      <c r="DV118" s="962" t="s">
        <v>129</v>
      </c>
      <c r="DW118" s="963"/>
      <c r="DX118" s="963"/>
      <c r="DY118" s="963"/>
      <c r="DZ118" s="964"/>
    </row>
    <row r="119" spans="1:130" s="213" customFormat="1" ht="26.25" customHeight="1" x14ac:dyDescent="0.2">
      <c r="A119" s="1056" t="s">
        <v>428</v>
      </c>
      <c r="B119" s="947"/>
      <c r="C119" s="929" t="s">
        <v>429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129</v>
      </c>
      <c r="AB119" s="900"/>
      <c r="AC119" s="900"/>
      <c r="AD119" s="900"/>
      <c r="AE119" s="901"/>
      <c r="AF119" s="902" t="s">
        <v>430</v>
      </c>
      <c r="AG119" s="900"/>
      <c r="AH119" s="900"/>
      <c r="AI119" s="900"/>
      <c r="AJ119" s="901"/>
      <c r="AK119" s="902" t="s">
        <v>129</v>
      </c>
      <c r="AL119" s="900"/>
      <c r="AM119" s="900"/>
      <c r="AN119" s="900"/>
      <c r="AO119" s="901"/>
      <c r="AP119" s="903" t="s">
        <v>129</v>
      </c>
      <c r="AQ119" s="904"/>
      <c r="AR119" s="904"/>
      <c r="AS119" s="904"/>
      <c r="AT119" s="905"/>
      <c r="AU119" s="910"/>
      <c r="AV119" s="911"/>
      <c r="AW119" s="911"/>
      <c r="AX119" s="911"/>
      <c r="AY119" s="911"/>
      <c r="AZ119" s="234" t="s">
        <v>189</v>
      </c>
      <c r="BA119" s="234"/>
      <c r="BB119" s="234"/>
      <c r="BC119" s="234"/>
      <c r="BD119" s="234"/>
      <c r="BE119" s="234"/>
      <c r="BF119" s="234"/>
      <c r="BG119" s="234"/>
      <c r="BH119" s="234"/>
      <c r="BI119" s="234"/>
      <c r="BJ119" s="234"/>
      <c r="BK119" s="234"/>
      <c r="BL119" s="234"/>
      <c r="BM119" s="234"/>
      <c r="BN119" s="234"/>
      <c r="BO119" s="977" t="s">
        <v>455</v>
      </c>
      <c r="BP119" s="1005"/>
      <c r="BQ119" s="999">
        <v>28915619</v>
      </c>
      <c r="BR119" s="1000"/>
      <c r="BS119" s="1000"/>
      <c r="BT119" s="1000"/>
      <c r="BU119" s="1000"/>
      <c r="BV119" s="1000">
        <v>27285614</v>
      </c>
      <c r="BW119" s="1000"/>
      <c r="BX119" s="1000"/>
      <c r="BY119" s="1000"/>
      <c r="BZ119" s="1000"/>
      <c r="CA119" s="1000">
        <v>26077996</v>
      </c>
      <c r="CB119" s="1000"/>
      <c r="CC119" s="1000"/>
      <c r="CD119" s="1000"/>
      <c r="CE119" s="1000"/>
      <c r="CF119" s="1001"/>
      <c r="CG119" s="1002"/>
      <c r="CH119" s="1002"/>
      <c r="CI119" s="1002"/>
      <c r="CJ119" s="1003"/>
      <c r="CK119" s="950"/>
      <c r="CL119" s="951"/>
      <c r="CM119" s="973" t="s">
        <v>456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129</v>
      </c>
      <c r="DH119" s="986"/>
      <c r="DI119" s="986"/>
      <c r="DJ119" s="986"/>
      <c r="DK119" s="987"/>
      <c r="DL119" s="985" t="s">
        <v>129</v>
      </c>
      <c r="DM119" s="986"/>
      <c r="DN119" s="986"/>
      <c r="DO119" s="986"/>
      <c r="DP119" s="987"/>
      <c r="DQ119" s="985" t="s">
        <v>129</v>
      </c>
      <c r="DR119" s="986"/>
      <c r="DS119" s="986"/>
      <c r="DT119" s="986"/>
      <c r="DU119" s="987"/>
      <c r="DV119" s="988" t="s">
        <v>129</v>
      </c>
      <c r="DW119" s="989"/>
      <c r="DX119" s="989"/>
      <c r="DY119" s="989"/>
      <c r="DZ119" s="990"/>
    </row>
    <row r="120" spans="1:130" s="213" customFormat="1" ht="26.25" customHeight="1" x14ac:dyDescent="0.2">
      <c r="A120" s="1057"/>
      <c r="B120" s="949"/>
      <c r="C120" s="922" t="s">
        <v>433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129</v>
      </c>
      <c r="AB120" s="959"/>
      <c r="AC120" s="959"/>
      <c r="AD120" s="959"/>
      <c r="AE120" s="960"/>
      <c r="AF120" s="961" t="s">
        <v>129</v>
      </c>
      <c r="AG120" s="959"/>
      <c r="AH120" s="959"/>
      <c r="AI120" s="959"/>
      <c r="AJ120" s="960"/>
      <c r="AK120" s="961" t="s">
        <v>129</v>
      </c>
      <c r="AL120" s="959"/>
      <c r="AM120" s="959"/>
      <c r="AN120" s="959"/>
      <c r="AO120" s="960"/>
      <c r="AP120" s="962" t="s">
        <v>129</v>
      </c>
      <c r="AQ120" s="963"/>
      <c r="AR120" s="963"/>
      <c r="AS120" s="963"/>
      <c r="AT120" s="964"/>
      <c r="AU120" s="991" t="s">
        <v>457</v>
      </c>
      <c r="AV120" s="992"/>
      <c r="AW120" s="992"/>
      <c r="AX120" s="992"/>
      <c r="AY120" s="993"/>
      <c r="AZ120" s="929" t="s">
        <v>458</v>
      </c>
      <c r="BA120" s="897"/>
      <c r="BB120" s="897"/>
      <c r="BC120" s="897"/>
      <c r="BD120" s="897"/>
      <c r="BE120" s="897"/>
      <c r="BF120" s="897"/>
      <c r="BG120" s="897"/>
      <c r="BH120" s="897"/>
      <c r="BI120" s="897"/>
      <c r="BJ120" s="897"/>
      <c r="BK120" s="897"/>
      <c r="BL120" s="897"/>
      <c r="BM120" s="897"/>
      <c r="BN120" s="897"/>
      <c r="BO120" s="897"/>
      <c r="BP120" s="898"/>
      <c r="BQ120" s="930">
        <v>10439977</v>
      </c>
      <c r="BR120" s="931"/>
      <c r="BS120" s="931"/>
      <c r="BT120" s="931"/>
      <c r="BU120" s="931"/>
      <c r="BV120" s="931">
        <v>13228513</v>
      </c>
      <c r="BW120" s="931"/>
      <c r="BX120" s="931"/>
      <c r="BY120" s="931"/>
      <c r="BZ120" s="931"/>
      <c r="CA120" s="931">
        <v>13204297</v>
      </c>
      <c r="CB120" s="931"/>
      <c r="CC120" s="931"/>
      <c r="CD120" s="931"/>
      <c r="CE120" s="931"/>
      <c r="CF120" s="944">
        <v>57.1</v>
      </c>
      <c r="CG120" s="945"/>
      <c r="CH120" s="945"/>
      <c r="CI120" s="945"/>
      <c r="CJ120" s="945"/>
      <c r="CK120" s="1006" t="s">
        <v>459</v>
      </c>
      <c r="CL120" s="1007"/>
      <c r="CM120" s="1007"/>
      <c r="CN120" s="1007"/>
      <c r="CO120" s="1008"/>
      <c r="CP120" s="1014" t="s">
        <v>406</v>
      </c>
      <c r="CQ120" s="1015"/>
      <c r="CR120" s="1015"/>
      <c r="CS120" s="1015"/>
      <c r="CT120" s="1015"/>
      <c r="CU120" s="1015"/>
      <c r="CV120" s="1015"/>
      <c r="CW120" s="1015"/>
      <c r="CX120" s="1015"/>
      <c r="CY120" s="1015"/>
      <c r="CZ120" s="1015"/>
      <c r="DA120" s="1015"/>
      <c r="DB120" s="1015"/>
      <c r="DC120" s="1015"/>
      <c r="DD120" s="1015"/>
      <c r="DE120" s="1015"/>
      <c r="DF120" s="1016"/>
      <c r="DG120" s="930">
        <v>877143</v>
      </c>
      <c r="DH120" s="931"/>
      <c r="DI120" s="931"/>
      <c r="DJ120" s="931"/>
      <c r="DK120" s="931"/>
      <c r="DL120" s="931">
        <v>893992</v>
      </c>
      <c r="DM120" s="931"/>
      <c r="DN120" s="931"/>
      <c r="DO120" s="931"/>
      <c r="DP120" s="931"/>
      <c r="DQ120" s="931">
        <v>898881</v>
      </c>
      <c r="DR120" s="931"/>
      <c r="DS120" s="931"/>
      <c r="DT120" s="931"/>
      <c r="DU120" s="931"/>
      <c r="DV120" s="932">
        <v>3.9</v>
      </c>
      <c r="DW120" s="932"/>
      <c r="DX120" s="932"/>
      <c r="DY120" s="932"/>
      <c r="DZ120" s="933"/>
    </row>
    <row r="121" spans="1:130" s="213" customFormat="1" ht="26.25" customHeight="1" x14ac:dyDescent="0.2">
      <c r="A121" s="1057"/>
      <c r="B121" s="949"/>
      <c r="C121" s="974" t="s">
        <v>460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129</v>
      </c>
      <c r="AB121" s="959"/>
      <c r="AC121" s="959"/>
      <c r="AD121" s="959"/>
      <c r="AE121" s="960"/>
      <c r="AF121" s="961" t="s">
        <v>129</v>
      </c>
      <c r="AG121" s="959"/>
      <c r="AH121" s="959"/>
      <c r="AI121" s="959"/>
      <c r="AJ121" s="960"/>
      <c r="AK121" s="961" t="s">
        <v>129</v>
      </c>
      <c r="AL121" s="959"/>
      <c r="AM121" s="959"/>
      <c r="AN121" s="959"/>
      <c r="AO121" s="960"/>
      <c r="AP121" s="962" t="s">
        <v>129</v>
      </c>
      <c r="AQ121" s="963"/>
      <c r="AR121" s="963"/>
      <c r="AS121" s="963"/>
      <c r="AT121" s="964"/>
      <c r="AU121" s="994"/>
      <c r="AV121" s="995"/>
      <c r="AW121" s="995"/>
      <c r="AX121" s="995"/>
      <c r="AY121" s="996"/>
      <c r="AZ121" s="922" t="s">
        <v>461</v>
      </c>
      <c r="BA121" s="923"/>
      <c r="BB121" s="923"/>
      <c r="BC121" s="923"/>
      <c r="BD121" s="923"/>
      <c r="BE121" s="923"/>
      <c r="BF121" s="923"/>
      <c r="BG121" s="923"/>
      <c r="BH121" s="923"/>
      <c r="BI121" s="923"/>
      <c r="BJ121" s="923"/>
      <c r="BK121" s="923"/>
      <c r="BL121" s="923"/>
      <c r="BM121" s="923"/>
      <c r="BN121" s="923"/>
      <c r="BO121" s="923"/>
      <c r="BP121" s="924"/>
      <c r="BQ121" s="925">
        <v>6507895</v>
      </c>
      <c r="BR121" s="926"/>
      <c r="BS121" s="926"/>
      <c r="BT121" s="926"/>
      <c r="BU121" s="926"/>
      <c r="BV121" s="926">
        <v>7022939</v>
      </c>
      <c r="BW121" s="926"/>
      <c r="BX121" s="926"/>
      <c r="BY121" s="926"/>
      <c r="BZ121" s="926"/>
      <c r="CA121" s="926">
        <v>7992688</v>
      </c>
      <c r="CB121" s="926"/>
      <c r="CC121" s="926"/>
      <c r="CD121" s="926"/>
      <c r="CE121" s="926"/>
      <c r="CF121" s="920">
        <v>34.6</v>
      </c>
      <c r="CG121" s="921"/>
      <c r="CH121" s="921"/>
      <c r="CI121" s="921"/>
      <c r="CJ121" s="921"/>
      <c r="CK121" s="1009"/>
      <c r="CL121" s="1010"/>
      <c r="CM121" s="1010"/>
      <c r="CN121" s="1010"/>
      <c r="CO121" s="1011"/>
      <c r="CP121" s="1019" t="s">
        <v>404</v>
      </c>
      <c r="CQ121" s="1020"/>
      <c r="CR121" s="1020"/>
      <c r="CS121" s="1020"/>
      <c r="CT121" s="1020"/>
      <c r="CU121" s="1020"/>
      <c r="CV121" s="1020"/>
      <c r="CW121" s="1020"/>
      <c r="CX121" s="1020"/>
      <c r="CY121" s="1020"/>
      <c r="CZ121" s="1020"/>
      <c r="DA121" s="1020"/>
      <c r="DB121" s="1020"/>
      <c r="DC121" s="1020"/>
      <c r="DD121" s="1020"/>
      <c r="DE121" s="1020"/>
      <c r="DF121" s="1021"/>
      <c r="DG121" s="925" t="s">
        <v>129</v>
      </c>
      <c r="DH121" s="926"/>
      <c r="DI121" s="926"/>
      <c r="DJ121" s="926"/>
      <c r="DK121" s="926"/>
      <c r="DL121" s="926" t="s">
        <v>129</v>
      </c>
      <c r="DM121" s="926"/>
      <c r="DN121" s="926"/>
      <c r="DO121" s="926"/>
      <c r="DP121" s="926"/>
      <c r="DQ121" s="926" t="s">
        <v>129</v>
      </c>
      <c r="DR121" s="926"/>
      <c r="DS121" s="926"/>
      <c r="DT121" s="926"/>
      <c r="DU121" s="926"/>
      <c r="DV121" s="927" t="s">
        <v>129</v>
      </c>
      <c r="DW121" s="927"/>
      <c r="DX121" s="927"/>
      <c r="DY121" s="927"/>
      <c r="DZ121" s="928"/>
    </row>
    <row r="122" spans="1:130" s="213" customFormat="1" ht="26.25" customHeight="1" x14ac:dyDescent="0.2">
      <c r="A122" s="1057"/>
      <c r="B122" s="949"/>
      <c r="C122" s="922" t="s">
        <v>443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129</v>
      </c>
      <c r="AB122" s="959"/>
      <c r="AC122" s="959"/>
      <c r="AD122" s="959"/>
      <c r="AE122" s="960"/>
      <c r="AF122" s="961" t="s">
        <v>129</v>
      </c>
      <c r="AG122" s="959"/>
      <c r="AH122" s="959"/>
      <c r="AI122" s="959"/>
      <c r="AJ122" s="960"/>
      <c r="AK122" s="961" t="s">
        <v>129</v>
      </c>
      <c r="AL122" s="959"/>
      <c r="AM122" s="959"/>
      <c r="AN122" s="959"/>
      <c r="AO122" s="960"/>
      <c r="AP122" s="962" t="s">
        <v>129</v>
      </c>
      <c r="AQ122" s="963"/>
      <c r="AR122" s="963"/>
      <c r="AS122" s="963"/>
      <c r="AT122" s="964"/>
      <c r="AU122" s="994"/>
      <c r="AV122" s="995"/>
      <c r="AW122" s="995"/>
      <c r="AX122" s="995"/>
      <c r="AY122" s="996"/>
      <c r="AZ122" s="973" t="s">
        <v>462</v>
      </c>
      <c r="BA122" s="965"/>
      <c r="BB122" s="965"/>
      <c r="BC122" s="965"/>
      <c r="BD122" s="965"/>
      <c r="BE122" s="965"/>
      <c r="BF122" s="965"/>
      <c r="BG122" s="965"/>
      <c r="BH122" s="965"/>
      <c r="BI122" s="965"/>
      <c r="BJ122" s="965"/>
      <c r="BK122" s="965"/>
      <c r="BL122" s="965"/>
      <c r="BM122" s="965"/>
      <c r="BN122" s="965"/>
      <c r="BO122" s="965"/>
      <c r="BP122" s="966"/>
      <c r="BQ122" s="999">
        <v>8908367</v>
      </c>
      <c r="BR122" s="1000"/>
      <c r="BS122" s="1000"/>
      <c r="BT122" s="1000"/>
      <c r="BU122" s="1000"/>
      <c r="BV122" s="1000">
        <v>8208701</v>
      </c>
      <c r="BW122" s="1000"/>
      <c r="BX122" s="1000"/>
      <c r="BY122" s="1000"/>
      <c r="BZ122" s="1000"/>
      <c r="CA122" s="1000">
        <v>7415820</v>
      </c>
      <c r="CB122" s="1000"/>
      <c r="CC122" s="1000"/>
      <c r="CD122" s="1000"/>
      <c r="CE122" s="1000"/>
      <c r="CF122" s="1017">
        <v>32.1</v>
      </c>
      <c r="CG122" s="1018"/>
      <c r="CH122" s="1018"/>
      <c r="CI122" s="1018"/>
      <c r="CJ122" s="1018"/>
      <c r="CK122" s="1009"/>
      <c r="CL122" s="1010"/>
      <c r="CM122" s="1010"/>
      <c r="CN122" s="1010"/>
      <c r="CO122" s="1011"/>
      <c r="CP122" s="1019" t="s">
        <v>405</v>
      </c>
      <c r="CQ122" s="1020"/>
      <c r="CR122" s="1020"/>
      <c r="CS122" s="1020"/>
      <c r="CT122" s="1020"/>
      <c r="CU122" s="1020"/>
      <c r="CV122" s="1020"/>
      <c r="CW122" s="1020"/>
      <c r="CX122" s="1020"/>
      <c r="CY122" s="1020"/>
      <c r="CZ122" s="1020"/>
      <c r="DA122" s="1020"/>
      <c r="DB122" s="1020"/>
      <c r="DC122" s="1020"/>
      <c r="DD122" s="1020"/>
      <c r="DE122" s="1020"/>
      <c r="DF122" s="1021"/>
      <c r="DG122" s="925" t="s">
        <v>129</v>
      </c>
      <c r="DH122" s="926"/>
      <c r="DI122" s="926"/>
      <c r="DJ122" s="926"/>
      <c r="DK122" s="926"/>
      <c r="DL122" s="926" t="s">
        <v>129</v>
      </c>
      <c r="DM122" s="926"/>
      <c r="DN122" s="926"/>
      <c r="DO122" s="926"/>
      <c r="DP122" s="926"/>
      <c r="DQ122" s="926" t="s">
        <v>129</v>
      </c>
      <c r="DR122" s="926"/>
      <c r="DS122" s="926"/>
      <c r="DT122" s="926"/>
      <c r="DU122" s="926"/>
      <c r="DV122" s="927" t="s">
        <v>129</v>
      </c>
      <c r="DW122" s="927"/>
      <c r="DX122" s="927"/>
      <c r="DY122" s="927"/>
      <c r="DZ122" s="928"/>
    </row>
    <row r="123" spans="1:130" s="213" customFormat="1" ht="26.25" customHeight="1" x14ac:dyDescent="0.2">
      <c r="A123" s="1057"/>
      <c r="B123" s="949"/>
      <c r="C123" s="922" t="s">
        <v>449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129</v>
      </c>
      <c r="AB123" s="959"/>
      <c r="AC123" s="959"/>
      <c r="AD123" s="959"/>
      <c r="AE123" s="960"/>
      <c r="AF123" s="961" t="s">
        <v>129</v>
      </c>
      <c r="AG123" s="959"/>
      <c r="AH123" s="959"/>
      <c r="AI123" s="959"/>
      <c r="AJ123" s="960"/>
      <c r="AK123" s="961" t="s">
        <v>129</v>
      </c>
      <c r="AL123" s="959"/>
      <c r="AM123" s="959"/>
      <c r="AN123" s="959"/>
      <c r="AO123" s="960"/>
      <c r="AP123" s="962" t="s">
        <v>129</v>
      </c>
      <c r="AQ123" s="963"/>
      <c r="AR123" s="963"/>
      <c r="AS123" s="963"/>
      <c r="AT123" s="964"/>
      <c r="AU123" s="997"/>
      <c r="AV123" s="998"/>
      <c r="AW123" s="998"/>
      <c r="AX123" s="998"/>
      <c r="AY123" s="998"/>
      <c r="AZ123" s="234" t="s">
        <v>189</v>
      </c>
      <c r="BA123" s="234"/>
      <c r="BB123" s="234"/>
      <c r="BC123" s="234"/>
      <c r="BD123" s="234"/>
      <c r="BE123" s="234"/>
      <c r="BF123" s="234"/>
      <c r="BG123" s="234"/>
      <c r="BH123" s="234"/>
      <c r="BI123" s="234"/>
      <c r="BJ123" s="234"/>
      <c r="BK123" s="234"/>
      <c r="BL123" s="234"/>
      <c r="BM123" s="234"/>
      <c r="BN123" s="234"/>
      <c r="BO123" s="977" t="s">
        <v>463</v>
      </c>
      <c r="BP123" s="1005"/>
      <c r="BQ123" s="1063">
        <v>25856239</v>
      </c>
      <c r="BR123" s="1064"/>
      <c r="BS123" s="1064"/>
      <c r="BT123" s="1064"/>
      <c r="BU123" s="1064"/>
      <c r="BV123" s="1064">
        <v>28460153</v>
      </c>
      <c r="BW123" s="1064"/>
      <c r="BX123" s="1064"/>
      <c r="BY123" s="1064"/>
      <c r="BZ123" s="1064"/>
      <c r="CA123" s="1064">
        <v>28612805</v>
      </c>
      <c r="CB123" s="1064"/>
      <c r="CC123" s="1064"/>
      <c r="CD123" s="1064"/>
      <c r="CE123" s="1064"/>
      <c r="CF123" s="1001"/>
      <c r="CG123" s="1002"/>
      <c r="CH123" s="1002"/>
      <c r="CI123" s="1002"/>
      <c r="CJ123" s="1003"/>
      <c r="CK123" s="1009"/>
      <c r="CL123" s="1010"/>
      <c r="CM123" s="1010"/>
      <c r="CN123" s="1010"/>
      <c r="CO123" s="1011"/>
      <c r="CP123" s="1019" t="s">
        <v>403</v>
      </c>
      <c r="CQ123" s="1020"/>
      <c r="CR123" s="1020"/>
      <c r="CS123" s="1020"/>
      <c r="CT123" s="1020"/>
      <c r="CU123" s="1020"/>
      <c r="CV123" s="1020"/>
      <c r="CW123" s="1020"/>
      <c r="CX123" s="1020"/>
      <c r="CY123" s="1020"/>
      <c r="CZ123" s="1020"/>
      <c r="DA123" s="1020"/>
      <c r="DB123" s="1020"/>
      <c r="DC123" s="1020"/>
      <c r="DD123" s="1020"/>
      <c r="DE123" s="1020"/>
      <c r="DF123" s="1021"/>
      <c r="DG123" s="958" t="s">
        <v>129</v>
      </c>
      <c r="DH123" s="959"/>
      <c r="DI123" s="959"/>
      <c r="DJ123" s="959"/>
      <c r="DK123" s="960"/>
      <c r="DL123" s="961" t="s">
        <v>129</v>
      </c>
      <c r="DM123" s="959"/>
      <c r="DN123" s="959"/>
      <c r="DO123" s="959"/>
      <c r="DP123" s="960"/>
      <c r="DQ123" s="961" t="s">
        <v>129</v>
      </c>
      <c r="DR123" s="959"/>
      <c r="DS123" s="959"/>
      <c r="DT123" s="959"/>
      <c r="DU123" s="960"/>
      <c r="DV123" s="962" t="s">
        <v>129</v>
      </c>
      <c r="DW123" s="963"/>
      <c r="DX123" s="963"/>
      <c r="DY123" s="963"/>
      <c r="DZ123" s="964"/>
    </row>
    <row r="124" spans="1:130" s="213" customFormat="1" ht="26.25" customHeight="1" thickBot="1" x14ac:dyDescent="0.25">
      <c r="A124" s="1057"/>
      <c r="B124" s="949"/>
      <c r="C124" s="922" t="s">
        <v>452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129</v>
      </c>
      <c r="AB124" s="959"/>
      <c r="AC124" s="959"/>
      <c r="AD124" s="959"/>
      <c r="AE124" s="960"/>
      <c r="AF124" s="961" t="s">
        <v>129</v>
      </c>
      <c r="AG124" s="959"/>
      <c r="AH124" s="959"/>
      <c r="AI124" s="959"/>
      <c r="AJ124" s="960"/>
      <c r="AK124" s="961" t="s">
        <v>129</v>
      </c>
      <c r="AL124" s="959"/>
      <c r="AM124" s="959"/>
      <c r="AN124" s="959"/>
      <c r="AO124" s="960"/>
      <c r="AP124" s="962" t="s">
        <v>129</v>
      </c>
      <c r="AQ124" s="963"/>
      <c r="AR124" s="963"/>
      <c r="AS124" s="963"/>
      <c r="AT124" s="964"/>
      <c r="AU124" s="1059" t="s">
        <v>464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13.8</v>
      </c>
      <c r="BR124" s="1027"/>
      <c r="BS124" s="1027"/>
      <c r="BT124" s="1027"/>
      <c r="BU124" s="1027"/>
      <c r="BV124" s="1027" t="s">
        <v>129</v>
      </c>
      <c r="BW124" s="1027"/>
      <c r="BX124" s="1027"/>
      <c r="BY124" s="1027"/>
      <c r="BZ124" s="1027"/>
      <c r="CA124" s="1027" t="s">
        <v>129</v>
      </c>
      <c r="CB124" s="1027"/>
      <c r="CC124" s="1027"/>
      <c r="CD124" s="1027"/>
      <c r="CE124" s="1027"/>
      <c r="CF124" s="1028"/>
      <c r="CG124" s="1029"/>
      <c r="CH124" s="1029"/>
      <c r="CI124" s="1029"/>
      <c r="CJ124" s="1030"/>
      <c r="CK124" s="1012"/>
      <c r="CL124" s="1012"/>
      <c r="CM124" s="1012"/>
      <c r="CN124" s="1012"/>
      <c r="CO124" s="1013"/>
      <c r="CP124" s="1019" t="s">
        <v>465</v>
      </c>
      <c r="CQ124" s="1020"/>
      <c r="CR124" s="1020"/>
      <c r="CS124" s="1020"/>
      <c r="CT124" s="1020"/>
      <c r="CU124" s="1020"/>
      <c r="CV124" s="1020"/>
      <c r="CW124" s="1020"/>
      <c r="CX124" s="1020"/>
      <c r="CY124" s="1020"/>
      <c r="CZ124" s="1020"/>
      <c r="DA124" s="1020"/>
      <c r="DB124" s="1020"/>
      <c r="DC124" s="1020"/>
      <c r="DD124" s="1020"/>
      <c r="DE124" s="1020"/>
      <c r="DF124" s="1021"/>
      <c r="DG124" s="1004" t="s">
        <v>129</v>
      </c>
      <c r="DH124" s="986"/>
      <c r="DI124" s="986"/>
      <c r="DJ124" s="986"/>
      <c r="DK124" s="987"/>
      <c r="DL124" s="985" t="s">
        <v>129</v>
      </c>
      <c r="DM124" s="986"/>
      <c r="DN124" s="986"/>
      <c r="DO124" s="986"/>
      <c r="DP124" s="987"/>
      <c r="DQ124" s="985" t="s">
        <v>129</v>
      </c>
      <c r="DR124" s="986"/>
      <c r="DS124" s="986"/>
      <c r="DT124" s="986"/>
      <c r="DU124" s="987"/>
      <c r="DV124" s="988" t="s">
        <v>129</v>
      </c>
      <c r="DW124" s="989"/>
      <c r="DX124" s="989"/>
      <c r="DY124" s="989"/>
      <c r="DZ124" s="990"/>
    </row>
    <row r="125" spans="1:130" s="213" customFormat="1" ht="26.25" customHeight="1" x14ac:dyDescent="0.2">
      <c r="A125" s="1057"/>
      <c r="B125" s="949"/>
      <c r="C125" s="922" t="s">
        <v>454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129</v>
      </c>
      <c r="AB125" s="959"/>
      <c r="AC125" s="959"/>
      <c r="AD125" s="959"/>
      <c r="AE125" s="960"/>
      <c r="AF125" s="961" t="s">
        <v>129</v>
      </c>
      <c r="AG125" s="959"/>
      <c r="AH125" s="959"/>
      <c r="AI125" s="959"/>
      <c r="AJ125" s="960"/>
      <c r="AK125" s="961" t="s">
        <v>129</v>
      </c>
      <c r="AL125" s="959"/>
      <c r="AM125" s="959"/>
      <c r="AN125" s="959"/>
      <c r="AO125" s="960"/>
      <c r="AP125" s="962" t="s">
        <v>129</v>
      </c>
      <c r="AQ125" s="963"/>
      <c r="AR125" s="963"/>
      <c r="AS125" s="963"/>
      <c r="AT125" s="964"/>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5"/>
      <c r="BR125" s="215"/>
      <c r="BS125" s="215"/>
      <c r="BT125" s="215"/>
      <c r="BU125" s="215"/>
      <c r="BV125" s="215"/>
      <c r="BW125" s="215"/>
      <c r="BX125" s="215"/>
      <c r="BY125" s="215"/>
      <c r="BZ125" s="215"/>
      <c r="CA125" s="215"/>
      <c r="CB125" s="215"/>
      <c r="CC125" s="215"/>
      <c r="CD125" s="215"/>
      <c r="CE125" s="215"/>
      <c r="CF125" s="215"/>
      <c r="CG125" s="215"/>
      <c r="CH125" s="215"/>
      <c r="CI125" s="215"/>
      <c r="CJ125" s="237"/>
      <c r="CK125" s="1022" t="s">
        <v>466</v>
      </c>
      <c r="CL125" s="1007"/>
      <c r="CM125" s="1007"/>
      <c r="CN125" s="1007"/>
      <c r="CO125" s="1008"/>
      <c r="CP125" s="929" t="s">
        <v>467</v>
      </c>
      <c r="CQ125" s="897"/>
      <c r="CR125" s="897"/>
      <c r="CS125" s="897"/>
      <c r="CT125" s="897"/>
      <c r="CU125" s="897"/>
      <c r="CV125" s="897"/>
      <c r="CW125" s="897"/>
      <c r="CX125" s="897"/>
      <c r="CY125" s="897"/>
      <c r="CZ125" s="897"/>
      <c r="DA125" s="897"/>
      <c r="DB125" s="897"/>
      <c r="DC125" s="897"/>
      <c r="DD125" s="897"/>
      <c r="DE125" s="897"/>
      <c r="DF125" s="898"/>
      <c r="DG125" s="930" t="s">
        <v>129</v>
      </c>
      <c r="DH125" s="931"/>
      <c r="DI125" s="931"/>
      <c r="DJ125" s="931"/>
      <c r="DK125" s="931"/>
      <c r="DL125" s="931" t="s">
        <v>129</v>
      </c>
      <c r="DM125" s="931"/>
      <c r="DN125" s="931"/>
      <c r="DO125" s="931"/>
      <c r="DP125" s="931"/>
      <c r="DQ125" s="931" t="s">
        <v>129</v>
      </c>
      <c r="DR125" s="931"/>
      <c r="DS125" s="931"/>
      <c r="DT125" s="931"/>
      <c r="DU125" s="931"/>
      <c r="DV125" s="932" t="s">
        <v>129</v>
      </c>
      <c r="DW125" s="932"/>
      <c r="DX125" s="932"/>
      <c r="DY125" s="932"/>
      <c r="DZ125" s="933"/>
    </row>
    <row r="126" spans="1:130" s="213" customFormat="1" ht="26.25" customHeight="1" thickBot="1" x14ac:dyDescent="0.25">
      <c r="A126" s="1057"/>
      <c r="B126" s="949"/>
      <c r="C126" s="922" t="s">
        <v>456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5304</v>
      </c>
      <c r="AB126" s="959"/>
      <c r="AC126" s="959"/>
      <c r="AD126" s="959"/>
      <c r="AE126" s="960"/>
      <c r="AF126" s="961">
        <v>5481</v>
      </c>
      <c r="AG126" s="959"/>
      <c r="AH126" s="959"/>
      <c r="AI126" s="959"/>
      <c r="AJ126" s="960"/>
      <c r="AK126" s="961">
        <v>2820</v>
      </c>
      <c r="AL126" s="959"/>
      <c r="AM126" s="959"/>
      <c r="AN126" s="959"/>
      <c r="AO126" s="960"/>
      <c r="AP126" s="962">
        <v>0</v>
      </c>
      <c r="AQ126" s="963"/>
      <c r="AR126" s="963"/>
      <c r="AS126" s="963"/>
      <c r="AT126" s="964"/>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5"/>
      <c r="BQ126" s="215"/>
      <c r="BR126" s="215"/>
      <c r="BS126" s="215"/>
      <c r="BT126" s="215"/>
      <c r="BU126" s="215"/>
      <c r="BV126" s="215"/>
      <c r="BW126" s="215"/>
      <c r="BX126" s="215"/>
      <c r="BY126" s="215"/>
      <c r="BZ126" s="215"/>
      <c r="CA126" s="215"/>
      <c r="CB126" s="215"/>
      <c r="CC126" s="215"/>
      <c r="CD126" s="238"/>
      <c r="CE126" s="238"/>
      <c r="CF126" s="238"/>
      <c r="CG126" s="215"/>
      <c r="CH126" s="215"/>
      <c r="CI126" s="215"/>
      <c r="CJ126" s="237"/>
      <c r="CK126" s="1023"/>
      <c r="CL126" s="1010"/>
      <c r="CM126" s="1010"/>
      <c r="CN126" s="1010"/>
      <c r="CO126" s="1011"/>
      <c r="CP126" s="922" t="s">
        <v>468</v>
      </c>
      <c r="CQ126" s="923"/>
      <c r="CR126" s="923"/>
      <c r="CS126" s="923"/>
      <c r="CT126" s="923"/>
      <c r="CU126" s="923"/>
      <c r="CV126" s="923"/>
      <c r="CW126" s="923"/>
      <c r="CX126" s="923"/>
      <c r="CY126" s="923"/>
      <c r="CZ126" s="923"/>
      <c r="DA126" s="923"/>
      <c r="DB126" s="923"/>
      <c r="DC126" s="923"/>
      <c r="DD126" s="923"/>
      <c r="DE126" s="923"/>
      <c r="DF126" s="924"/>
      <c r="DG126" s="925" t="s">
        <v>129</v>
      </c>
      <c r="DH126" s="926"/>
      <c r="DI126" s="926"/>
      <c r="DJ126" s="926"/>
      <c r="DK126" s="926"/>
      <c r="DL126" s="926" t="s">
        <v>129</v>
      </c>
      <c r="DM126" s="926"/>
      <c r="DN126" s="926"/>
      <c r="DO126" s="926"/>
      <c r="DP126" s="926"/>
      <c r="DQ126" s="926" t="s">
        <v>129</v>
      </c>
      <c r="DR126" s="926"/>
      <c r="DS126" s="926"/>
      <c r="DT126" s="926"/>
      <c r="DU126" s="926"/>
      <c r="DV126" s="927" t="s">
        <v>129</v>
      </c>
      <c r="DW126" s="927"/>
      <c r="DX126" s="927"/>
      <c r="DY126" s="927"/>
      <c r="DZ126" s="928"/>
    </row>
    <row r="127" spans="1:130" s="213" customFormat="1" ht="26.25" customHeight="1" x14ac:dyDescent="0.2">
      <c r="A127" s="1058"/>
      <c r="B127" s="951"/>
      <c r="C127" s="973" t="s">
        <v>469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129</v>
      </c>
      <c r="AB127" s="959"/>
      <c r="AC127" s="959"/>
      <c r="AD127" s="959"/>
      <c r="AE127" s="960"/>
      <c r="AF127" s="961" t="s">
        <v>129</v>
      </c>
      <c r="AG127" s="959"/>
      <c r="AH127" s="959"/>
      <c r="AI127" s="959"/>
      <c r="AJ127" s="960"/>
      <c r="AK127" s="961" t="s">
        <v>129</v>
      </c>
      <c r="AL127" s="959"/>
      <c r="AM127" s="959"/>
      <c r="AN127" s="959"/>
      <c r="AO127" s="960"/>
      <c r="AP127" s="962" t="s">
        <v>129</v>
      </c>
      <c r="AQ127" s="963"/>
      <c r="AR127" s="963"/>
      <c r="AS127" s="963"/>
      <c r="AT127" s="964"/>
      <c r="AU127" s="215"/>
      <c r="AV127" s="215"/>
      <c r="AW127" s="215"/>
      <c r="AX127" s="1031" t="s">
        <v>470</v>
      </c>
      <c r="AY127" s="1032"/>
      <c r="AZ127" s="1032"/>
      <c r="BA127" s="1032"/>
      <c r="BB127" s="1032"/>
      <c r="BC127" s="1032"/>
      <c r="BD127" s="1032"/>
      <c r="BE127" s="1033"/>
      <c r="BF127" s="1034" t="s">
        <v>471</v>
      </c>
      <c r="BG127" s="1032"/>
      <c r="BH127" s="1032"/>
      <c r="BI127" s="1032"/>
      <c r="BJ127" s="1032"/>
      <c r="BK127" s="1032"/>
      <c r="BL127" s="1033"/>
      <c r="BM127" s="1034" t="s">
        <v>472</v>
      </c>
      <c r="BN127" s="1032"/>
      <c r="BO127" s="1032"/>
      <c r="BP127" s="1032"/>
      <c r="BQ127" s="1032"/>
      <c r="BR127" s="1032"/>
      <c r="BS127" s="1033"/>
      <c r="BT127" s="1034" t="s">
        <v>473</v>
      </c>
      <c r="BU127" s="1032"/>
      <c r="BV127" s="1032"/>
      <c r="BW127" s="1032"/>
      <c r="BX127" s="1032"/>
      <c r="BY127" s="1032"/>
      <c r="BZ127" s="1055"/>
      <c r="CA127" s="215"/>
      <c r="CB127" s="215"/>
      <c r="CC127" s="215"/>
      <c r="CD127" s="238"/>
      <c r="CE127" s="238"/>
      <c r="CF127" s="238"/>
      <c r="CG127" s="215"/>
      <c r="CH127" s="215"/>
      <c r="CI127" s="215"/>
      <c r="CJ127" s="237"/>
      <c r="CK127" s="1023"/>
      <c r="CL127" s="1010"/>
      <c r="CM127" s="1010"/>
      <c r="CN127" s="1010"/>
      <c r="CO127" s="1011"/>
      <c r="CP127" s="922" t="s">
        <v>474</v>
      </c>
      <c r="CQ127" s="923"/>
      <c r="CR127" s="923"/>
      <c r="CS127" s="923"/>
      <c r="CT127" s="923"/>
      <c r="CU127" s="923"/>
      <c r="CV127" s="923"/>
      <c r="CW127" s="923"/>
      <c r="CX127" s="923"/>
      <c r="CY127" s="923"/>
      <c r="CZ127" s="923"/>
      <c r="DA127" s="923"/>
      <c r="DB127" s="923"/>
      <c r="DC127" s="923"/>
      <c r="DD127" s="923"/>
      <c r="DE127" s="923"/>
      <c r="DF127" s="924"/>
      <c r="DG127" s="925" t="s">
        <v>129</v>
      </c>
      <c r="DH127" s="926"/>
      <c r="DI127" s="926"/>
      <c r="DJ127" s="926"/>
      <c r="DK127" s="926"/>
      <c r="DL127" s="926" t="s">
        <v>129</v>
      </c>
      <c r="DM127" s="926"/>
      <c r="DN127" s="926"/>
      <c r="DO127" s="926"/>
      <c r="DP127" s="926"/>
      <c r="DQ127" s="926" t="s">
        <v>129</v>
      </c>
      <c r="DR127" s="926"/>
      <c r="DS127" s="926"/>
      <c r="DT127" s="926"/>
      <c r="DU127" s="926"/>
      <c r="DV127" s="927" t="s">
        <v>129</v>
      </c>
      <c r="DW127" s="927"/>
      <c r="DX127" s="927"/>
      <c r="DY127" s="927"/>
      <c r="DZ127" s="928"/>
    </row>
    <row r="128" spans="1:130" s="213" customFormat="1" ht="26.25" customHeight="1" thickBot="1" x14ac:dyDescent="0.25">
      <c r="A128" s="1041" t="s">
        <v>475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476</v>
      </c>
      <c r="X128" s="1043"/>
      <c r="Y128" s="1043"/>
      <c r="Z128" s="1044"/>
      <c r="AA128" s="1045">
        <v>930781</v>
      </c>
      <c r="AB128" s="1046"/>
      <c r="AC128" s="1046"/>
      <c r="AD128" s="1046"/>
      <c r="AE128" s="1047"/>
      <c r="AF128" s="1048">
        <v>873689</v>
      </c>
      <c r="AG128" s="1046"/>
      <c r="AH128" s="1046"/>
      <c r="AI128" s="1046"/>
      <c r="AJ128" s="1047"/>
      <c r="AK128" s="1048">
        <v>1005491</v>
      </c>
      <c r="AL128" s="1046"/>
      <c r="AM128" s="1046"/>
      <c r="AN128" s="1046"/>
      <c r="AO128" s="1047"/>
      <c r="AP128" s="1049"/>
      <c r="AQ128" s="1050"/>
      <c r="AR128" s="1050"/>
      <c r="AS128" s="1050"/>
      <c r="AT128" s="1051"/>
      <c r="AU128" s="215"/>
      <c r="AV128" s="215"/>
      <c r="AW128" s="215"/>
      <c r="AX128" s="896" t="s">
        <v>477</v>
      </c>
      <c r="AY128" s="897"/>
      <c r="AZ128" s="897"/>
      <c r="BA128" s="897"/>
      <c r="BB128" s="897"/>
      <c r="BC128" s="897"/>
      <c r="BD128" s="897"/>
      <c r="BE128" s="898"/>
      <c r="BF128" s="1052" t="s">
        <v>129</v>
      </c>
      <c r="BG128" s="1053"/>
      <c r="BH128" s="1053"/>
      <c r="BI128" s="1053"/>
      <c r="BJ128" s="1053"/>
      <c r="BK128" s="1053"/>
      <c r="BL128" s="1054"/>
      <c r="BM128" s="1052">
        <v>12.14</v>
      </c>
      <c r="BN128" s="1053"/>
      <c r="BO128" s="1053"/>
      <c r="BP128" s="1053"/>
      <c r="BQ128" s="1053"/>
      <c r="BR128" s="1053"/>
      <c r="BS128" s="1054"/>
      <c r="BT128" s="1052">
        <v>20</v>
      </c>
      <c r="BU128" s="1053"/>
      <c r="BV128" s="1053"/>
      <c r="BW128" s="1053"/>
      <c r="BX128" s="1053"/>
      <c r="BY128" s="1053"/>
      <c r="BZ128" s="1076"/>
      <c r="CA128" s="238"/>
      <c r="CB128" s="238"/>
      <c r="CC128" s="238"/>
      <c r="CD128" s="238"/>
      <c r="CE128" s="238"/>
      <c r="CF128" s="238"/>
      <c r="CG128" s="215"/>
      <c r="CH128" s="215"/>
      <c r="CI128" s="215"/>
      <c r="CJ128" s="237"/>
      <c r="CK128" s="1024"/>
      <c r="CL128" s="1025"/>
      <c r="CM128" s="1025"/>
      <c r="CN128" s="1025"/>
      <c r="CO128" s="1026"/>
      <c r="CP128" s="1035" t="s">
        <v>478</v>
      </c>
      <c r="CQ128" s="726"/>
      <c r="CR128" s="726"/>
      <c r="CS128" s="726"/>
      <c r="CT128" s="726"/>
      <c r="CU128" s="726"/>
      <c r="CV128" s="726"/>
      <c r="CW128" s="726"/>
      <c r="CX128" s="726"/>
      <c r="CY128" s="726"/>
      <c r="CZ128" s="726"/>
      <c r="DA128" s="726"/>
      <c r="DB128" s="726"/>
      <c r="DC128" s="726"/>
      <c r="DD128" s="726"/>
      <c r="DE128" s="726"/>
      <c r="DF128" s="1036"/>
      <c r="DG128" s="1037" t="s">
        <v>129</v>
      </c>
      <c r="DH128" s="1038"/>
      <c r="DI128" s="1038"/>
      <c r="DJ128" s="1038"/>
      <c r="DK128" s="1038"/>
      <c r="DL128" s="1038" t="s">
        <v>129</v>
      </c>
      <c r="DM128" s="1038"/>
      <c r="DN128" s="1038"/>
      <c r="DO128" s="1038"/>
      <c r="DP128" s="1038"/>
      <c r="DQ128" s="1038" t="s">
        <v>129</v>
      </c>
      <c r="DR128" s="1038"/>
      <c r="DS128" s="1038"/>
      <c r="DT128" s="1038"/>
      <c r="DU128" s="1038"/>
      <c r="DV128" s="1039" t="s">
        <v>129</v>
      </c>
      <c r="DW128" s="1039"/>
      <c r="DX128" s="1039"/>
      <c r="DY128" s="1039"/>
      <c r="DZ128" s="1040"/>
    </row>
    <row r="129" spans="1:131" s="213"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479</v>
      </c>
      <c r="X129" s="1071"/>
      <c r="Y129" s="1071"/>
      <c r="Z129" s="1072"/>
      <c r="AA129" s="958">
        <v>23232461</v>
      </c>
      <c r="AB129" s="959"/>
      <c r="AC129" s="959"/>
      <c r="AD129" s="959"/>
      <c r="AE129" s="960"/>
      <c r="AF129" s="961">
        <v>23914781</v>
      </c>
      <c r="AG129" s="959"/>
      <c r="AH129" s="959"/>
      <c r="AI129" s="959"/>
      <c r="AJ129" s="960"/>
      <c r="AK129" s="961">
        <v>24192213</v>
      </c>
      <c r="AL129" s="959"/>
      <c r="AM129" s="959"/>
      <c r="AN129" s="959"/>
      <c r="AO129" s="960"/>
      <c r="AP129" s="1073"/>
      <c r="AQ129" s="1074"/>
      <c r="AR129" s="1074"/>
      <c r="AS129" s="1074"/>
      <c r="AT129" s="1075"/>
      <c r="AU129" s="216"/>
      <c r="AV129" s="216"/>
      <c r="AW129" s="216"/>
      <c r="AX129" s="1065" t="s">
        <v>480</v>
      </c>
      <c r="AY129" s="923"/>
      <c r="AZ129" s="923"/>
      <c r="BA129" s="923"/>
      <c r="BB129" s="923"/>
      <c r="BC129" s="923"/>
      <c r="BD129" s="923"/>
      <c r="BE129" s="924"/>
      <c r="BF129" s="1066" t="s">
        <v>129</v>
      </c>
      <c r="BG129" s="1067"/>
      <c r="BH129" s="1067"/>
      <c r="BI129" s="1067"/>
      <c r="BJ129" s="1067"/>
      <c r="BK129" s="1067"/>
      <c r="BL129" s="1068"/>
      <c r="BM129" s="1066">
        <v>17.14</v>
      </c>
      <c r="BN129" s="1067"/>
      <c r="BO129" s="1067"/>
      <c r="BP129" s="1067"/>
      <c r="BQ129" s="1067"/>
      <c r="BR129" s="1067"/>
      <c r="BS129" s="1068"/>
      <c r="BT129" s="1066">
        <v>30</v>
      </c>
      <c r="BU129" s="1067"/>
      <c r="BV129" s="1067"/>
      <c r="BW129" s="1067"/>
      <c r="BX129" s="1067"/>
      <c r="BY129" s="1067"/>
      <c r="BZ129" s="1069"/>
      <c r="CA129" s="239"/>
      <c r="CB129" s="239"/>
      <c r="CC129" s="239"/>
      <c r="CD129" s="239"/>
      <c r="CE129" s="239"/>
      <c r="CF129" s="239"/>
      <c r="CG129" s="239"/>
      <c r="CH129" s="239"/>
      <c r="CI129" s="239"/>
      <c r="CJ129" s="239"/>
      <c r="CK129" s="239"/>
      <c r="CL129" s="239"/>
      <c r="CM129" s="239"/>
      <c r="CN129" s="239"/>
      <c r="CO129" s="239"/>
      <c r="CP129" s="239"/>
      <c r="CQ129" s="239"/>
      <c r="CR129" s="239"/>
      <c r="CS129" s="239"/>
      <c r="CT129" s="239"/>
      <c r="CU129" s="239"/>
      <c r="CV129" s="239"/>
      <c r="CW129" s="239"/>
      <c r="CX129" s="239"/>
      <c r="CY129" s="239"/>
      <c r="CZ129" s="239"/>
      <c r="DA129" s="239"/>
      <c r="DB129" s="239"/>
      <c r="DC129" s="239"/>
      <c r="DD129" s="239"/>
      <c r="DE129" s="239"/>
      <c r="DF129" s="239"/>
      <c r="DG129" s="239"/>
      <c r="DH129" s="239"/>
      <c r="DI129" s="239"/>
      <c r="DJ129" s="239"/>
      <c r="DK129" s="239"/>
      <c r="DL129" s="239"/>
      <c r="DM129" s="239"/>
      <c r="DN129" s="239"/>
      <c r="DO129" s="239"/>
      <c r="DP129" s="216"/>
      <c r="DQ129" s="216"/>
      <c r="DR129" s="216"/>
      <c r="DS129" s="216"/>
      <c r="DT129" s="216"/>
      <c r="DU129" s="216"/>
      <c r="DV129" s="216"/>
      <c r="DW129" s="216"/>
      <c r="DX129" s="216"/>
      <c r="DY129" s="216"/>
      <c r="DZ129" s="216"/>
    </row>
    <row r="130" spans="1:131" s="213" customFormat="1" ht="26.25" customHeight="1" x14ac:dyDescent="0.2">
      <c r="A130" s="934" t="s">
        <v>481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482</v>
      </c>
      <c r="X130" s="1071"/>
      <c r="Y130" s="1071"/>
      <c r="Z130" s="1072"/>
      <c r="AA130" s="958">
        <v>1196198</v>
      </c>
      <c r="AB130" s="959"/>
      <c r="AC130" s="959"/>
      <c r="AD130" s="959"/>
      <c r="AE130" s="960"/>
      <c r="AF130" s="961">
        <v>1111039</v>
      </c>
      <c r="AG130" s="959"/>
      <c r="AH130" s="959"/>
      <c r="AI130" s="959"/>
      <c r="AJ130" s="960"/>
      <c r="AK130" s="961">
        <v>1068492</v>
      </c>
      <c r="AL130" s="959"/>
      <c r="AM130" s="959"/>
      <c r="AN130" s="959"/>
      <c r="AO130" s="960"/>
      <c r="AP130" s="1073"/>
      <c r="AQ130" s="1074"/>
      <c r="AR130" s="1074"/>
      <c r="AS130" s="1074"/>
      <c r="AT130" s="1075"/>
      <c r="AU130" s="216"/>
      <c r="AV130" s="216"/>
      <c r="AW130" s="216"/>
      <c r="AX130" s="1065" t="s">
        <v>483</v>
      </c>
      <c r="AY130" s="923"/>
      <c r="AZ130" s="923"/>
      <c r="BA130" s="923"/>
      <c r="BB130" s="923"/>
      <c r="BC130" s="923"/>
      <c r="BD130" s="923"/>
      <c r="BE130" s="924"/>
      <c r="BF130" s="1101">
        <v>1.5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39"/>
      <c r="CB130" s="239"/>
      <c r="CC130" s="239"/>
      <c r="CD130" s="239"/>
      <c r="CE130" s="239"/>
      <c r="CF130" s="239"/>
      <c r="CG130" s="239"/>
      <c r="CH130" s="239"/>
      <c r="CI130" s="239"/>
      <c r="CJ130" s="239"/>
      <c r="CK130" s="239"/>
      <c r="CL130" s="239"/>
      <c r="CM130" s="239"/>
      <c r="CN130" s="239"/>
      <c r="CO130" s="239"/>
      <c r="CP130" s="239"/>
      <c r="CQ130" s="239"/>
      <c r="CR130" s="239"/>
      <c r="CS130" s="239"/>
      <c r="CT130" s="239"/>
      <c r="CU130" s="239"/>
      <c r="CV130" s="239"/>
      <c r="CW130" s="239"/>
      <c r="CX130" s="239"/>
      <c r="CY130" s="239"/>
      <c r="CZ130" s="239"/>
      <c r="DA130" s="239"/>
      <c r="DB130" s="239"/>
      <c r="DC130" s="239"/>
      <c r="DD130" s="239"/>
      <c r="DE130" s="239"/>
      <c r="DF130" s="239"/>
      <c r="DG130" s="239"/>
      <c r="DH130" s="239"/>
      <c r="DI130" s="239"/>
      <c r="DJ130" s="239"/>
      <c r="DK130" s="239"/>
      <c r="DL130" s="239"/>
      <c r="DM130" s="239"/>
      <c r="DN130" s="239"/>
      <c r="DO130" s="239"/>
      <c r="DP130" s="216"/>
      <c r="DQ130" s="216"/>
      <c r="DR130" s="216"/>
      <c r="DS130" s="216"/>
      <c r="DT130" s="216"/>
      <c r="DU130" s="216"/>
      <c r="DV130" s="216"/>
      <c r="DW130" s="216"/>
      <c r="DX130" s="216"/>
      <c r="DY130" s="216"/>
      <c r="DZ130" s="216"/>
    </row>
    <row r="131" spans="1:131" s="213"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484</v>
      </c>
      <c r="X131" s="1108"/>
      <c r="Y131" s="1108"/>
      <c r="Z131" s="1109"/>
      <c r="AA131" s="1004">
        <v>22036263</v>
      </c>
      <c r="AB131" s="986"/>
      <c r="AC131" s="986"/>
      <c r="AD131" s="986"/>
      <c r="AE131" s="987"/>
      <c r="AF131" s="985">
        <v>22803742</v>
      </c>
      <c r="AG131" s="986"/>
      <c r="AH131" s="986"/>
      <c r="AI131" s="986"/>
      <c r="AJ131" s="987"/>
      <c r="AK131" s="985">
        <v>23123721</v>
      </c>
      <c r="AL131" s="986"/>
      <c r="AM131" s="986"/>
      <c r="AN131" s="986"/>
      <c r="AO131" s="987"/>
      <c r="AP131" s="1110"/>
      <c r="AQ131" s="1111"/>
      <c r="AR131" s="1111"/>
      <c r="AS131" s="1111"/>
      <c r="AT131" s="1112"/>
      <c r="AU131" s="216"/>
      <c r="AV131" s="216"/>
      <c r="AW131" s="216"/>
      <c r="AX131" s="1083" t="s">
        <v>485</v>
      </c>
      <c r="AY131" s="726"/>
      <c r="AZ131" s="726"/>
      <c r="BA131" s="726"/>
      <c r="BB131" s="726"/>
      <c r="BC131" s="726"/>
      <c r="BD131" s="726"/>
      <c r="BE131" s="1036"/>
      <c r="BF131" s="1084" t="s">
        <v>129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39"/>
      <c r="CB131" s="239"/>
      <c r="CC131" s="239"/>
      <c r="CD131" s="239"/>
      <c r="CE131" s="239"/>
      <c r="CF131" s="239"/>
      <c r="CG131" s="239"/>
      <c r="CH131" s="239"/>
      <c r="CI131" s="239"/>
      <c r="CJ131" s="239"/>
      <c r="CK131" s="239"/>
      <c r="CL131" s="239"/>
      <c r="CM131" s="239"/>
      <c r="CN131" s="239"/>
      <c r="CO131" s="239"/>
      <c r="CP131" s="239"/>
      <c r="CQ131" s="239"/>
      <c r="CR131" s="239"/>
      <c r="CS131" s="239"/>
      <c r="CT131" s="239"/>
      <c r="CU131" s="239"/>
      <c r="CV131" s="239"/>
      <c r="CW131" s="239"/>
      <c r="CX131" s="239"/>
      <c r="CY131" s="239"/>
      <c r="CZ131" s="239"/>
      <c r="DA131" s="239"/>
      <c r="DB131" s="239"/>
      <c r="DC131" s="239"/>
      <c r="DD131" s="239"/>
      <c r="DE131" s="239"/>
      <c r="DF131" s="239"/>
      <c r="DG131" s="239"/>
      <c r="DH131" s="239"/>
      <c r="DI131" s="239"/>
      <c r="DJ131" s="239"/>
      <c r="DK131" s="239"/>
      <c r="DL131" s="239"/>
      <c r="DM131" s="239"/>
      <c r="DN131" s="239"/>
      <c r="DO131" s="239"/>
      <c r="DP131" s="216"/>
      <c r="DQ131" s="216"/>
      <c r="DR131" s="216"/>
      <c r="DS131" s="216"/>
      <c r="DT131" s="216"/>
      <c r="DU131" s="216"/>
      <c r="DV131" s="216"/>
      <c r="DW131" s="216"/>
      <c r="DX131" s="216"/>
      <c r="DY131" s="216"/>
      <c r="DZ131" s="216"/>
    </row>
    <row r="132" spans="1:131" s="213" customFormat="1" ht="26.25" customHeight="1" x14ac:dyDescent="0.2">
      <c r="A132" s="1090" t="s">
        <v>486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487</v>
      </c>
      <c r="W132" s="1094"/>
      <c r="X132" s="1094"/>
      <c r="Y132" s="1094"/>
      <c r="Z132" s="1095"/>
      <c r="AA132" s="1096">
        <v>1.4598346369999999</v>
      </c>
      <c r="AB132" s="1097"/>
      <c r="AC132" s="1097"/>
      <c r="AD132" s="1097"/>
      <c r="AE132" s="1098"/>
      <c r="AF132" s="1099">
        <v>1.8737187959999999</v>
      </c>
      <c r="AG132" s="1097"/>
      <c r="AH132" s="1097"/>
      <c r="AI132" s="1097"/>
      <c r="AJ132" s="1098"/>
      <c r="AK132" s="1099">
        <v>1.3983692329999999</v>
      </c>
      <c r="AL132" s="1097"/>
      <c r="AM132" s="1097"/>
      <c r="AN132" s="1097"/>
      <c r="AO132" s="1098"/>
      <c r="AP132" s="1001"/>
      <c r="AQ132" s="1002"/>
      <c r="AR132" s="1002"/>
      <c r="AS132" s="1002"/>
      <c r="AT132" s="1100"/>
      <c r="AU132" s="240"/>
      <c r="AV132" s="216"/>
      <c r="AW132" s="216"/>
      <c r="AX132" s="216"/>
      <c r="AY132" s="216"/>
      <c r="AZ132" s="216"/>
      <c r="BA132" s="216"/>
      <c r="BB132" s="216"/>
      <c r="BC132" s="216"/>
      <c r="BD132" s="216"/>
      <c r="BE132" s="216"/>
      <c r="BF132" s="216"/>
      <c r="BG132" s="216"/>
      <c r="BH132" s="216"/>
      <c r="BI132" s="216"/>
      <c r="BJ132" s="216"/>
      <c r="BK132" s="216"/>
      <c r="BL132" s="216"/>
      <c r="BM132" s="216"/>
      <c r="BN132" s="216"/>
      <c r="BO132" s="216"/>
      <c r="BP132" s="216"/>
      <c r="BQ132" s="216"/>
      <c r="BR132" s="216"/>
      <c r="BS132" s="217"/>
      <c r="BT132" s="216"/>
      <c r="BU132" s="216"/>
      <c r="BV132" s="216"/>
      <c r="BW132" s="216"/>
      <c r="BX132" s="216"/>
      <c r="BY132" s="216"/>
      <c r="BZ132" s="216"/>
      <c r="CA132" s="239"/>
      <c r="CB132" s="239"/>
      <c r="CC132" s="239"/>
      <c r="CD132" s="239"/>
      <c r="CE132" s="239"/>
      <c r="CF132" s="239"/>
      <c r="CG132" s="239"/>
      <c r="CH132" s="239"/>
      <c r="CI132" s="239"/>
      <c r="CJ132" s="239"/>
      <c r="CK132" s="239"/>
      <c r="CL132" s="239"/>
      <c r="CM132" s="239"/>
      <c r="CN132" s="239"/>
      <c r="CO132" s="239"/>
      <c r="CP132" s="239"/>
      <c r="CQ132" s="239"/>
      <c r="CR132" s="239"/>
      <c r="CS132" s="239"/>
      <c r="CT132" s="239"/>
      <c r="CU132" s="239"/>
      <c r="CV132" s="239"/>
      <c r="CW132" s="239"/>
      <c r="CX132" s="239"/>
      <c r="CY132" s="239"/>
      <c r="CZ132" s="239"/>
      <c r="DA132" s="239"/>
      <c r="DB132" s="239"/>
      <c r="DC132" s="239"/>
      <c r="DD132" s="239"/>
      <c r="DE132" s="239"/>
      <c r="DF132" s="239"/>
      <c r="DG132" s="239"/>
      <c r="DH132" s="239"/>
      <c r="DI132" s="239"/>
      <c r="DJ132" s="239"/>
      <c r="DK132" s="239"/>
      <c r="DL132" s="239"/>
      <c r="DM132" s="239"/>
      <c r="DN132" s="239"/>
      <c r="DO132" s="239"/>
      <c r="DP132" s="216"/>
      <c r="DQ132" s="216"/>
      <c r="DR132" s="216"/>
      <c r="DS132" s="216"/>
      <c r="DT132" s="216"/>
      <c r="DU132" s="216"/>
      <c r="DV132" s="216"/>
      <c r="DW132" s="216"/>
      <c r="DX132" s="216"/>
      <c r="DY132" s="216"/>
      <c r="DZ132" s="216"/>
    </row>
    <row r="133" spans="1:131" s="213"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488</v>
      </c>
      <c r="W133" s="1077"/>
      <c r="X133" s="1077"/>
      <c r="Y133" s="1077"/>
      <c r="Z133" s="1078"/>
      <c r="AA133" s="1079">
        <v>1.8</v>
      </c>
      <c r="AB133" s="1080"/>
      <c r="AC133" s="1080"/>
      <c r="AD133" s="1080"/>
      <c r="AE133" s="1081"/>
      <c r="AF133" s="1079">
        <v>1.6</v>
      </c>
      <c r="AG133" s="1080"/>
      <c r="AH133" s="1080"/>
      <c r="AI133" s="1080"/>
      <c r="AJ133" s="1081"/>
      <c r="AK133" s="1079">
        <v>1.5</v>
      </c>
      <c r="AL133" s="1080"/>
      <c r="AM133" s="1080"/>
      <c r="AN133" s="1080"/>
      <c r="AO133" s="1081"/>
      <c r="AP133" s="1028"/>
      <c r="AQ133" s="1029"/>
      <c r="AR133" s="1029"/>
      <c r="AS133" s="1029"/>
      <c r="AT133" s="1082"/>
      <c r="AU133" s="216"/>
      <c r="AV133" s="216"/>
      <c r="AW133" s="216"/>
      <c r="AX133" s="216"/>
      <c r="AY133" s="216"/>
      <c r="AZ133" s="216"/>
      <c r="BA133" s="216"/>
      <c r="BB133" s="216"/>
      <c r="BC133" s="216"/>
      <c r="BD133" s="216"/>
      <c r="BE133" s="216"/>
      <c r="BF133" s="216"/>
      <c r="BG133" s="216"/>
      <c r="BH133" s="216"/>
      <c r="BI133" s="216"/>
      <c r="BJ133" s="216"/>
      <c r="BK133" s="216"/>
      <c r="BL133" s="216"/>
      <c r="BM133" s="216"/>
      <c r="BN133" s="239"/>
      <c r="BO133" s="239"/>
      <c r="BP133" s="239"/>
      <c r="BQ133" s="239"/>
      <c r="BR133" s="239"/>
      <c r="BS133" s="239"/>
      <c r="BT133" s="239"/>
      <c r="BU133" s="239"/>
      <c r="BV133" s="239"/>
      <c r="BW133" s="239"/>
      <c r="BX133" s="239"/>
      <c r="BY133" s="239"/>
      <c r="BZ133" s="239"/>
      <c r="CA133" s="239"/>
      <c r="CB133" s="239"/>
      <c r="CC133" s="239"/>
      <c r="CD133" s="239"/>
      <c r="CE133" s="239"/>
      <c r="CF133" s="239"/>
      <c r="CG133" s="239"/>
      <c r="CH133" s="239"/>
      <c r="CI133" s="239"/>
      <c r="CJ133" s="239"/>
      <c r="CK133" s="239"/>
      <c r="CL133" s="239"/>
      <c r="CM133" s="239"/>
      <c r="CN133" s="239"/>
      <c r="CO133" s="239"/>
      <c r="CP133" s="239"/>
      <c r="CQ133" s="239"/>
      <c r="CR133" s="239"/>
      <c r="CS133" s="239"/>
      <c r="CT133" s="239"/>
      <c r="CU133" s="239"/>
      <c r="CV133" s="239"/>
      <c r="CW133" s="239"/>
      <c r="CX133" s="239"/>
      <c r="CY133" s="239"/>
      <c r="CZ133" s="239"/>
      <c r="DA133" s="239"/>
      <c r="DB133" s="239"/>
      <c r="DC133" s="239"/>
      <c r="DD133" s="239"/>
      <c r="DE133" s="239"/>
      <c r="DF133" s="239"/>
      <c r="DG133" s="239"/>
      <c r="DH133" s="239"/>
      <c r="DI133" s="239"/>
      <c r="DJ133" s="239"/>
      <c r="DK133" s="239"/>
      <c r="DL133" s="239"/>
      <c r="DM133" s="239"/>
      <c r="DN133" s="239"/>
      <c r="DO133" s="239"/>
      <c r="DP133" s="216"/>
      <c r="DQ133" s="216"/>
      <c r="DR133" s="216"/>
      <c r="DS133" s="216"/>
      <c r="DT133" s="216"/>
      <c r="DU133" s="216"/>
      <c r="DV133" s="216"/>
      <c r="DW133" s="216"/>
      <c r="DX133" s="216"/>
      <c r="DY133" s="216"/>
      <c r="DZ133" s="216"/>
    </row>
    <row r="134" spans="1:13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16"/>
      <c r="AV134" s="216"/>
      <c r="AW134" s="216"/>
      <c r="AX134" s="216"/>
      <c r="AY134" s="216"/>
      <c r="AZ134" s="216"/>
      <c r="BA134" s="216"/>
      <c r="BB134" s="216"/>
      <c r="BC134" s="216"/>
      <c r="BD134" s="216"/>
      <c r="BE134" s="216"/>
      <c r="BF134" s="216"/>
      <c r="BG134" s="216"/>
      <c r="BH134" s="216"/>
      <c r="BI134" s="216"/>
      <c r="BJ134" s="216"/>
      <c r="BK134" s="216"/>
      <c r="BL134" s="216"/>
      <c r="BM134" s="216"/>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16"/>
      <c r="DQ134" s="216"/>
      <c r="DR134" s="216"/>
      <c r="DS134" s="216"/>
      <c r="DT134" s="216"/>
      <c r="DU134" s="216"/>
      <c r="DV134" s="216"/>
      <c r="DW134" s="216"/>
      <c r="DX134" s="216"/>
      <c r="DY134" s="216"/>
      <c r="DZ134" s="216"/>
      <c r="EA134" s="213"/>
    </row>
    <row r="135" spans="1:131" ht="14.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sheetData>
  <sheetProtection algorithmName="SHA-512" hashValue="0FZqN5JOhE/6zjfSdXUZyLZ3XXNgwh2rdaU4vepHwwlcRK4K4doWrEP64AX/546KBLO4PVgnGmtrQlK8RKsKDw==" saltValue="6wjKBUVrtZk9LxjZFtV1L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100" workbookViewId="0"/>
  </sheetViews>
  <sheetFormatPr defaultColWidth="0" defaultRowHeight="13.5" customHeight="1" zeroHeight="1" x14ac:dyDescent="0.2"/>
  <cols>
    <col min="1" max="120" width="2.77734375" style="243" customWidth="1"/>
    <col min="121" max="121" width="0" style="242" hidden="1" customWidth="1"/>
    <col min="122" max="16384" width="9" style="242" hidden="1"/>
  </cols>
  <sheetData>
    <row r="1" spans="1:120" ht="13.2" x14ac:dyDescent="0.2">
      <c r="A1" s="24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2"/>
    </row>
    <row r="17" spans="119:120" ht="13.2" x14ac:dyDescent="0.2">
      <c r="DP17" s="242"/>
    </row>
    <row r="18" spans="119:120" ht="13.2" x14ac:dyDescent="0.2"/>
    <row r="19" spans="119:120" ht="13.2" x14ac:dyDescent="0.2"/>
    <row r="20" spans="119:120" ht="13.2" x14ac:dyDescent="0.2">
      <c r="DO20" s="242"/>
      <c r="DP20" s="242"/>
    </row>
    <row r="21" spans="119:120" ht="13.2" x14ac:dyDescent="0.2">
      <c r="DP21" s="242"/>
    </row>
    <row r="22" spans="119:120" ht="13.2" x14ac:dyDescent="0.2"/>
    <row r="23" spans="119:120" ht="13.2" x14ac:dyDescent="0.2">
      <c r="DO23" s="242"/>
      <c r="DP23" s="242"/>
    </row>
    <row r="24" spans="119:120" ht="13.2" x14ac:dyDescent="0.2">
      <c r="DP24" s="242"/>
    </row>
    <row r="25" spans="119:120" ht="13.2" x14ac:dyDescent="0.2">
      <c r="DP25" s="242"/>
    </row>
    <row r="26" spans="119:120" ht="13.2" x14ac:dyDescent="0.2">
      <c r="DO26" s="242"/>
      <c r="DP26" s="242"/>
    </row>
    <row r="27" spans="119:120" ht="13.2" x14ac:dyDescent="0.2"/>
    <row r="28" spans="119:120" ht="13.2" x14ac:dyDescent="0.2">
      <c r="DO28" s="242"/>
      <c r="DP28" s="242"/>
    </row>
    <row r="29" spans="119:120" ht="13.2" x14ac:dyDescent="0.2">
      <c r="DP29" s="242"/>
    </row>
    <row r="30" spans="119:120" ht="13.2" x14ac:dyDescent="0.2"/>
    <row r="31" spans="119:120" ht="13.2" x14ac:dyDescent="0.2">
      <c r="DO31" s="242"/>
      <c r="DP31" s="242"/>
    </row>
    <row r="32" spans="119:120" ht="13.2" x14ac:dyDescent="0.2"/>
    <row r="33" spans="98:120" ht="13.2" x14ac:dyDescent="0.2">
      <c r="DO33" s="242"/>
      <c r="DP33" s="242"/>
    </row>
    <row r="34" spans="98:120" ht="13.2" x14ac:dyDescent="0.2">
      <c r="DM34" s="242"/>
    </row>
    <row r="35" spans="98:120" ht="13.2" x14ac:dyDescent="0.2">
      <c r="CT35" s="242"/>
      <c r="CU35" s="242"/>
      <c r="CV35" s="242"/>
      <c r="CY35" s="242"/>
      <c r="CZ35" s="242"/>
      <c r="DA35" s="242"/>
      <c r="DD35" s="242"/>
      <c r="DE35" s="242"/>
      <c r="DF35" s="242"/>
      <c r="DI35" s="242"/>
      <c r="DJ35" s="242"/>
      <c r="DK35" s="242"/>
      <c r="DM35" s="242"/>
      <c r="DN35" s="242"/>
      <c r="DO35" s="242"/>
      <c r="DP35" s="242"/>
    </row>
    <row r="36" spans="98:120" ht="13.2" x14ac:dyDescent="0.2"/>
    <row r="37" spans="98:120" ht="13.2" x14ac:dyDescent="0.2">
      <c r="CW37" s="242"/>
      <c r="DB37" s="242"/>
      <c r="DG37" s="242"/>
      <c r="DL37" s="242"/>
      <c r="DP37" s="242"/>
    </row>
    <row r="38" spans="98:120" ht="13.2" x14ac:dyDescent="0.2">
      <c r="CT38" s="242"/>
      <c r="CU38" s="242"/>
      <c r="CV38" s="242"/>
      <c r="CW38" s="242"/>
      <c r="CY38" s="242"/>
      <c r="CZ38" s="242"/>
      <c r="DA38" s="242"/>
      <c r="DB38" s="242"/>
      <c r="DD38" s="242"/>
      <c r="DE38" s="242"/>
      <c r="DF38" s="242"/>
      <c r="DG38" s="242"/>
      <c r="DI38" s="242"/>
      <c r="DJ38" s="242"/>
      <c r="DK38" s="242"/>
      <c r="DL38" s="242"/>
      <c r="DN38" s="242"/>
      <c r="DO38" s="242"/>
      <c r="DP38" s="24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2"/>
      <c r="DO49" s="242"/>
      <c r="DP49" s="24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2"/>
      <c r="CS63" s="242"/>
      <c r="CX63" s="242"/>
      <c r="DC63" s="242"/>
      <c r="DH63" s="242"/>
    </row>
    <row r="64" spans="22:120" ht="13.2" x14ac:dyDescent="0.2">
      <c r="V64" s="242"/>
    </row>
    <row r="65" spans="15:120" ht="13.2" x14ac:dyDescent="0.2">
      <c r="X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2"/>
      <c r="AY65" s="242"/>
      <c r="AZ65" s="242"/>
      <c r="BA65" s="242"/>
      <c r="BB65" s="242"/>
      <c r="BC65" s="242"/>
      <c r="BD65" s="242"/>
      <c r="BE65" s="242"/>
      <c r="BF65" s="242"/>
      <c r="BG65" s="242"/>
      <c r="BH65" s="242"/>
      <c r="BI65" s="242"/>
      <c r="BJ65" s="242"/>
      <c r="BK65" s="242"/>
      <c r="BL65" s="242"/>
      <c r="BM65" s="242"/>
      <c r="BN65" s="242"/>
      <c r="BO65" s="242"/>
      <c r="BP65" s="242"/>
      <c r="BQ65" s="242"/>
      <c r="BR65" s="242"/>
      <c r="BS65" s="242"/>
      <c r="BT65" s="242"/>
      <c r="BU65" s="242"/>
      <c r="BV65" s="242"/>
      <c r="BW65" s="242"/>
      <c r="BX65" s="242"/>
      <c r="BY65" s="242"/>
      <c r="BZ65" s="242"/>
      <c r="CA65" s="242"/>
      <c r="CB65" s="242"/>
      <c r="CC65" s="242"/>
      <c r="CD65" s="242"/>
      <c r="CE65" s="242"/>
      <c r="CF65" s="242"/>
      <c r="CG65" s="242"/>
      <c r="CH65" s="242"/>
      <c r="CI65" s="242"/>
      <c r="CJ65" s="242"/>
      <c r="CK65" s="242"/>
      <c r="CL65" s="242"/>
      <c r="CM65" s="242"/>
      <c r="CN65" s="242"/>
      <c r="CO65" s="242"/>
      <c r="CP65" s="242"/>
      <c r="CQ65" s="242"/>
      <c r="CR65" s="242"/>
      <c r="CU65" s="242"/>
      <c r="CZ65" s="242"/>
      <c r="DE65" s="242"/>
      <c r="DJ65" s="242"/>
    </row>
    <row r="66" spans="15:120" ht="13.2" x14ac:dyDescent="0.2">
      <c r="Q66" s="242"/>
      <c r="S66" s="242"/>
      <c r="U66" s="242"/>
      <c r="DM66" s="242"/>
    </row>
    <row r="67" spans="15:120" ht="13.2" x14ac:dyDescent="0.2">
      <c r="O67" s="242"/>
      <c r="P67" s="242"/>
      <c r="R67" s="242"/>
      <c r="T67" s="242"/>
      <c r="Y67" s="242"/>
      <c r="CT67" s="242"/>
      <c r="CV67" s="242"/>
      <c r="CW67" s="242"/>
      <c r="CY67" s="242"/>
      <c r="DA67" s="242"/>
      <c r="DB67" s="242"/>
      <c r="DD67" s="242"/>
      <c r="DF67" s="242"/>
      <c r="DG67" s="242"/>
      <c r="DI67" s="242"/>
      <c r="DK67" s="242"/>
      <c r="DL67" s="242"/>
      <c r="DN67" s="242"/>
      <c r="DO67" s="242"/>
      <c r="DP67" s="242"/>
    </row>
    <row r="68" spans="15:120" ht="13.2" x14ac:dyDescent="0.2"/>
    <row r="69" spans="15:120" ht="13.2" x14ac:dyDescent="0.2"/>
    <row r="70" spans="15:120" ht="13.2" x14ac:dyDescent="0.2"/>
    <row r="71" spans="15:120" ht="13.2" x14ac:dyDescent="0.2"/>
    <row r="72" spans="15:120" ht="13.2" x14ac:dyDescent="0.2">
      <c r="DP72" s="242"/>
    </row>
    <row r="73" spans="15:120" ht="13.2" x14ac:dyDescent="0.2">
      <c r="DP73" s="24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2"/>
      <c r="CX96" s="242"/>
      <c r="DC96" s="242"/>
      <c r="DH96" s="242"/>
    </row>
    <row r="97" spans="24:120" ht="13.2" x14ac:dyDescent="0.2">
      <c r="CS97" s="242"/>
      <c r="CX97" s="242"/>
      <c r="DC97" s="242"/>
      <c r="DH97" s="242"/>
      <c r="DP97" s="243" t="s">
        <v>489</v>
      </c>
    </row>
    <row r="98" spans="24:120" ht="13.2" hidden="1" x14ac:dyDescent="0.2">
      <c r="CS98" s="242"/>
      <c r="CX98" s="242"/>
      <c r="DC98" s="242"/>
      <c r="DH98" s="242"/>
    </row>
    <row r="99" spans="24:120" ht="13.2" hidden="1" x14ac:dyDescent="0.2">
      <c r="CS99" s="242"/>
      <c r="CX99" s="242"/>
      <c r="DC99" s="242"/>
      <c r="DH99" s="242"/>
    </row>
    <row r="101" spans="24:120" ht="12" hidden="1" customHeight="1" x14ac:dyDescent="0.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2"/>
      <c r="BA101" s="242"/>
      <c r="BB101" s="242"/>
      <c r="BC101" s="242"/>
      <c r="BD101" s="242"/>
      <c r="BE101" s="242"/>
      <c r="BF101" s="242"/>
      <c r="BG101" s="242"/>
      <c r="BH101" s="242"/>
      <c r="BI101" s="242"/>
      <c r="BJ101" s="242"/>
      <c r="BK101" s="242"/>
      <c r="BL101" s="242"/>
      <c r="BM101" s="242"/>
      <c r="BN101" s="242"/>
      <c r="BO101" s="242"/>
      <c r="BP101" s="242"/>
      <c r="BQ101" s="242"/>
      <c r="BR101" s="242"/>
      <c r="BS101" s="242"/>
      <c r="BT101" s="242"/>
      <c r="BU101" s="242"/>
      <c r="BV101" s="242"/>
      <c r="BW101" s="242"/>
      <c r="BX101" s="242"/>
      <c r="BY101" s="242"/>
      <c r="BZ101" s="242"/>
      <c r="CA101" s="242"/>
      <c r="CB101" s="242"/>
      <c r="CC101" s="242"/>
      <c r="CD101" s="242"/>
      <c r="CE101" s="242"/>
      <c r="CF101" s="242"/>
      <c r="CG101" s="242"/>
      <c r="CH101" s="242"/>
      <c r="CI101" s="242"/>
      <c r="CJ101" s="242"/>
      <c r="CK101" s="242"/>
      <c r="CL101" s="242"/>
      <c r="CM101" s="242"/>
      <c r="CN101" s="242"/>
      <c r="CO101" s="242"/>
      <c r="CP101" s="242"/>
      <c r="CQ101" s="242"/>
      <c r="CR101" s="242"/>
      <c r="CU101" s="242"/>
      <c r="CZ101" s="242"/>
      <c r="DE101" s="242"/>
      <c r="DJ101" s="242"/>
    </row>
    <row r="102" spans="24:120" ht="1.5" hidden="1" customHeight="1" x14ac:dyDescent="0.2">
      <c r="CU102" s="242"/>
      <c r="CZ102" s="242"/>
      <c r="DE102" s="242"/>
      <c r="DJ102" s="242"/>
      <c r="DM102" s="242"/>
    </row>
    <row r="103" spans="24:120" ht="13.2" hidden="1" x14ac:dyDescent="0.2">
      <c r="CT103" s="242"/>
      <c r="CV103" s="242"/>
      <c r="CW103" s="242"/>
      <c r="CY103" s="242"/>
      <c r="DA103" s="242"/>
      <c r="DB103" s="242"/>
      <c r="DD103" s="242"/>
      <c r="DF103" s="242"/>
      <c r="DG103" s="242"/>
      <c r="DI103" s="242"/>
      <c r="DK103" s="242"/>
      <c r="DL103" s="242"/>
      <c r="DM103" s="242"/>
      <c r="DN103" s="242"/>
      <c r="DO103" s="242"/>
      <c r="DP103" s="242"/>
    </row>
    <row r="104" spans="24:120" ht="13.2" hidden="1" x14ac:dyDescent="0.2">
      <c r="CV104" s="242"/>
      <c r="CW104" s="242"/>
      <c r="DA104" s="242"/>
      <c r="DB104" s="242"/>
      <c r="DF104" s="242"/>
      <c r="DG104" s="242"/>
      <c r="DK104" s="242"/>
      <c r="DL104" s="242"/>
      <c r="DN104" s="242"/>
      <c r="DO104" s="242"/>
      <c r="DP104" s="242"/>
    </row>
    <row r="105" spans="24:120" ht="12.75" hidden="1" customHeight="1" x14ac:dyDescent="0.2"/>
  </sheetData>
  <sheetProtection algorithmName="SHA-512" hashValue="cuZTEhjuxNcXfliYvwOox5QbStt7v/ml/MzyYh1/Y9VWBPJLMKLcYI8anG+Vj3XR07D5XHA0ilNXhzLW8HtU8A==" saltValue="69N2OFL4FV//6tyLMkMb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43" customWidth="1"/>
    <col min="117" max="16384" width="9" style="242" hidden="1"/>
  </cols>
  <sheetData>
    <row r="1" spans="2:116" ht="13.2" x14ac:dyDescent="0.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row>
    <row r="2" spans="2:116" ht="13.2" x14ac:dyDescent="0.2"/>
    <row r="3" spans="2:116" ht="13.2" x14ac:dyDescent="0.2"/>
    <row r="4" spans="2:116" ht="13.2" x14ac:dyDescent="0.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c r="CZ4" s="242"/>
      <c r="DA4" s="242"/>
      <c r="DB4" s="242"/>
      <c r="DC4" s="242"/>
      <c r="DD4" s="242"/>
      <c r="DE4" s="242"/>
      <c r="DF4" s="242"/>
      <c r="DG4" s="242"/>
      <c r="DH4" s="242"/>
      <c r="DI4" s="242"/>
      <c r="DJ4" s="242"/>
      <c r="DK4" s="242"/>
      <c r="DL4" s="242"/>
    </row>
    <row r="5" spans="2:116" ht="13.2" x14ac:dyDescent="0.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2"/>
      <c r="CJ5" s="242"/>
      <c r="CK5" s="242"/>
      <c r="CL5" s="242"/>
      <c r="CM5" s="242"/>
      <c r="CN5" s="242"/>
      <c r="CO5" s="242"/>
      <c r="CP5" s="242"/>
      <c r="CQ5" s="242"/>
      <c r="CR5" s="242"/>
      <c r="CS5" s="242"/>
      <c r="CT5" s="242"/>
      <c r="CU5" s="242"/>
      <c r="CV5" s="242"/>
      <c r="CW5" s="242"/>
      <c r="CX5" s="242"/>
      <c r="CY5" s="242"/>
      <c r="CZ5" s="242"/>
      <c r="DA5" s="242"/>
      <c r="DB5" s="242"/>
      <c r="DC5" s="242"/>
      <c r="DD5" s="242"/>
      <c r="DE5" s="242"/>
      <c r="DF5" s="242"/>
      <c r="DG5" s="242"/>
      <c r="DH5" s="242"/>
      <c r="DI5" s="242"/>
      <c r="DJ5" s="242"/>
      <c r="DK5" s="242"/>
      <c r="DL5" s="24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c r="BN18" s="242"/>
      <c r="BO18" s="242"/>
      <c r="BP18" s="242"/>
      <c r="BQ18" s="242"/>
      <c r="BR18" s="242"/>
      <c r="BS18" s="242"/>
      <c r="BT18" s="242"/>
      <c r="BU18" s="242"/>
      <c r="BV18" s="242"/>
      <c r="BW18" s="242"/>
      <c r="BX18" s="242"/>
      <c r="BY18" s="242"/>
      <c r="BZ18" s="242"/>
      <c r="CA18" s="242"/>
      <c r="CB18" s="242"/>
      <c r="CC18" s="242"/>
      <c r="CD18" s="242"/>
      <c r="CE18" s="242"/>
      <c r="CF18" s="242"/>
      <c r="CG18" s="242"/>
      <c r="CH18" s="242"/>
      <c r="CI18" s="242"/>
      <c r="CJ18" s="242"/>
      <c r="CK18" s="242"/>
      <c r="CL18" s="242"/>
      <c r="CM18" s="242"/>
      <c r="CN18" s="242"/>
      <c r="CO18" s="242"/>
      <c r="CP18" s="242"/>
      <c r="CQ18" s="242"/>
      <c r="CR18" s="242"/>
      <c r="CS18" s="242"/>
      <c r="CT18" s="242"/>
      <c r="CU18" s="242"/>
      <c r="CV18" s="242"/>
      <c r="CW18" s="242"/>
      <c r="CX18" s="242"/>
      <c r="CY18" s="242"/>
      <c r="CZ18" s="242"/>
      <c r="DA18" s="242"/>
      <c r="DB18" s="242"/>
      <c r="DC18" s="242"/>
      <c r="DD18" s="242"/>
      <c r="DE18" s="242"/>
      <c r="DF18" s="242"/>
      <c r="DG18" s="242"/>
      <c r="DH18" s="242"/>
      <c r="DI18" s="242"/>
      <c r="DJ18" s="242"/>
      <c r="DK18" s="242"/>
      <c r="DL18" s="242"/>
    </row>
    <row r="19" spans="9:116" ht="13.2" x14ac:dyDescent="0.2"/>
    <row r="20" spans="9:116" ht="13.2" x14ac:dyDescent="0.2"/>
    <row r="21" spans="9:116" ht="13.2" x14ac:dyDescent="0.2">
      <c r="DL21" s="242"/>
    </row>
    <row r="22" spans="9:116" ht="13.2" x14ac:dyDescent="0.2">
      <c r="DI22" s="242"/>
      <c r="DJ22" s="242"/>
      <c r="DK22" s="242"/>
      <c r="DL22" s="242"/>
    </row>
    <row r="23" spans="9:116" ht="13.2" x14ac:dyDescent="0.2">
      <c r="CY23" s="242"/>
      <c r="CZ23" s="242"/>
      <c r="DA23" s="242"/>
      <c r="DB23" s="242"/>
      <c r="DC23" s="242"/>
      <c r="DD23" s="242"/>
      <c r="DE23" s="242"/>
      <c r="DF23" s="242"/>
      <c r="DG23" s="242"/>
      <c r="DH23" s="242"/>
      <c r="DI23" s="242"/>
      <c r="DJ23" s="242"/>
      <c r="DK23" s="242"/>
      <c r="DL23" s="24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2"/>
      <c r="DA35" s="242"/>
      <c r="DB35" s="242"/>
      <c r="DC35" s="242"/>
      <c r="DD35" s="242"/>
      <c r="DE35" s="242"/>
      <c r="DF35" s="242"/>
      <c r="DG35" s="242"/>
      <c r="DH35" s="242"/>
      <c r="DI35" s="242"/>
      <c r="DJ35" s="242"/>
      <c r="DK35" s="242"/>
      <c r="DL35" s="242"/>
    </row>
    <row r="36" spans="15:116" ht="13.2" x14ac:dyDescent="0.2"/>
    <row r="37" spans="15:116" ht="13.2" x14ac:dyDescent="0.2">
      <c r="DL37" s="242"/>
    </row>
    <row r="38" spans="15:116" ht="13.2" x14ac:dyDescent="0.2">
      <c r="DI38" s="242"/>
      <c r="DJ38" s="242"/>
      <c r="DK38" s="242"/>
      <c r="DL38" s="242"/>
    </row>
    <row r="39" spans="15:116" ht="13.2" x14ac:dyDescent="0.2"/>
    <row r="40" spans="15:116" ht="13.2" x14ac:dyDescent="0.2"/>
    <row r="41" spans="15:116" ht="13.2" x14ac:dyDescent="0.2"/>
    <row r="42" spans="15:116" ht="13.2" x14ac:dyDescent="0.2"/>
    <row r="43" spans="15:116" ht="13.2" x14ac:dyDescent="0.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2"/>
      <c r="BX43" s="242"/>
      <c r="BY43" s="242"/>
      <c r="BZ43" s="242"/>
      <c r="CA43" s="242"/>
      <c r="CB43" s="242"/>
      <c r="CC43" s="242"/>
      <c r="CD43" s="242"/>
      <c r="CE43" s="242"/>
      <c r="CF43" s="242"/>
      <c r="CG43" s="242"/>
      <c r="CH43" s="242"/>
      <c r="CI43" s="242"/>
      <c r="CJ43" s="242"/>
      <c r="CK43" s="242"/>
      <c r="CL43" s="242"/>
      <c r="CM43" s="242"/>
      <c r="CN43" s="242"/>
      <c r="CO43" s="242"/>
      <c r="CP43" s="242"/>
      <c r="CQ43" s="242"/>
      <c r="CR43" s="242"/>
      <c r="CS43" s="242"/>
      <c r="CT43" s="242"/>
      <c r="CU43" s="242"/>
      <c r="CV43" s="242"/>
      <c r="CW43" s="242"/>
      <c r="CX43" s="242"/>
      <c r="CY43" s="242"/>
      <c r="CZ43" s="242"/>
      <c r="DA43" s="242"/>
      <c r="DB43" s="242"/>
      <c r="DC43" s="242"/>
      <c r="DD43" s="242"/>
      <c r="DE43" s="242"/>
      <c r="DF43" s="242"/>
      <c r="DG43" s="242"/>
      <c r="DH43" s="242"/>
      <c r="DI43" s="242"/>
      <c r="DJ43" s="242"/>
      <c r="DK43" s="242"/>
      <c r="DL43" s="242"/>
    </row>
    <row r="44" spans="15:116" ht="13.2" x14ac:dyDescent="0.2">
      <c r="DL44" s="242"/>
    </row>
    <row r="45" spans="15:116" ht="13.2" x14ac:dyDescent="0.2"/>
    <row r="46" spans="15:116" ht="13.2" x14ac:dyDescent="0.2">
      <c r="DA46" s="242"/>
      <c r="DB46" s="242"/>
      <c r="DC46" s="242"/>
      <c r="DD46" s="242"/>
      <c r="DE46" s="242"/>
      <c r="DF46" s="242"/>
      <c r="DG46" s="242"/>
      <c r="DH46" s="242"/>
      <c r="DI46" s="242"/>
      <c r="DJ46" s="242"/>
      <c r="DK46" s="242"/>
      <c r="DL46" s="242"/>
    </row>
    <row r="47" spans="15:116" ht="13.2" x14ac:dyDescent="0.2"/>
    <row r="48" spans="15:116" ht="13.2" x14ac:dyDescent="0.2"/>
    <row r="49" spans="104:116" ht="13.2" x14ac:dyDescent="0.2"/>
    <row r="50" spans="104:116" ht="13.2" x14ac:dyDescent="0.2">
      <c r="CZ50" s="242"/>
      <c r="DA50" s="242"/>
      <c r="DB50" s="242"/>
      <c r="DC50" s="242"/>
      <c r="DD50" s="242"/>
      <c r="DE50" s="242"/>
      <c r="DF50" s="242"/>
      <c r="DG50" s="242"/>
      <c r="DH50" s="242"/>
      <c r="DI50" s="242"/>
      <c r="DJ50" s="242"/>
      <c r="DK50" s="242"/>
      <c r="DL50" s="242"/>
    </row>
    <row r="51" spans="104:116" ht="13.2" x14ac:dyDescent="0.2"/>
    <row r="52" spans="104:116" ht="13.2" x14ac:dyDescent="0.2"/>
    <row r="53" spans="104:116" ht="13.2" x14ac:dyDescent="0.2">
      <c r="DL53" s="24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2"/>
      <c r="DD67" s="242"/>
      <c r="DE67" s="242"/>
      <c r="DF67" s="242"/>
      <c r="DG67" s="242"/>
      <c r="DH67" s="242"/>
      <c r="DI67" s="242"/>
      <c r="DJ67" s="242"/>
      <c r="DK67" s="242"/>
      <c r="DL67" s="24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be6GwUmqMzRY9ag9jfYDbD88kRqMrRiobNFHFP5SeXVSHpH2daTU7pLgf5vxUMVP1aSRH5TdewlZs7cInZX7Qw==" saltValue="L667KZ0UBusjEbMJC63fp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0" zoomScaleNormal="70" zoomScaleSheetLayoutView="100" workbookViewId="0"/>
  </sheetViews>
  <sheetFormatPr defaultColWidth="0" defaultRowHeight="13.5" customHeight="1" zeroHeight="1" x14ac:dyDescent="0.2"/>
  <cols>
    <col min="1" max="36" width="2.44140625" style="244" customWidth="1"/>
    <col min="37" max="44" width="17" style="244" customWidth="1"/>
    <col min="45" max="45" width="6.109375" style="251" customWidth="1"/>
    <col min="46" max="46" width="3" style="249" customWidth="1"/>
    <col min="47" max="47" width="19.109375" style="244" hidden="1" customWidth="1"/>
    <col min="48" max="52" width="12.6640625" style="244" hidden="1" customWidth="1"/>
    <col min="53" max="16384" width="8.6640625" style="244" hidden="1"/>
  </cols>
  <sheetData>
    <row r="1" spans="1:46" ht="13.2" x14ac:dyDescent="0.2">
      <c r="AS1" s="245"/>
      <c r="AT1" s="245"/>
    </row>
    <row r="2" spans="1:46" ht="13.2" x14ac:dyDescent="0.2">
      <c r="AS2" s="245"/>
      <c r="AT2" s="245"/>
    </row>
    <row r="3" spans="1:46" ht="13.2" x14ac:dyDescent="0.2">
      <c r="AS3" s="245"/>
      <c r="AT3" s="245"/>
    </row>
    <row r="4" spans="1:46" ht="13.2" x14ac:dyDescent="0.2">
      <c r="AS4" s="245"/>
      <c r="AT4" s="245"/>
    </row>
    <row r="5" spans="1:46" ht="16.2" x14ac:dyDescent="0.2">
      <c r="A5" s="246" t="s">
        <v>490</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ht="13.2" x14ac:dyDescent="0.2">
      <c r="A6" s="249"/>
      <c r="B6" s="245"/>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50" t="s">
        <v>491</v>
      </c>
      <c r="AL6" s="250"/>
      <c r="AM6" s="250"/>
      <c r="AN6" s="250"/>
      <c r="AO6" s="245"/>
      <c r="AP6" s="245"/>
      <c r="AQ6" s="245"/>
      <c r="AR6" s="245"/>
    </row>
    <row r="7" spans="1:46" ht="13.5" customHeight="1" x14ac:dyDescent="0.2">
      <c r="A7" s="249"/>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52"/>
      <c r="AL7" s="253"/>
      <c r="AM7" s="253"/>
      <c r="AN7" s="254"/>
      <c r="AO7" s="1114" t="s">
        <v>492</v>
      </c>
      <c r="AP7" s="255"/>
      <c r="AQ7" s="256" t="s">
        <v>493</v>
      </c>
      <c r="AR7" s="257"/>
    </row>
    <row r="8" spans="1:46" ht="13.2" x14ac:dyDescent="0.2">
      <c r="A8" s="249"/>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58"/>
      <c r="AL8" s="259"/>
      <c r="AM8" s="259"/>
      <c r="AN8" s="260"/>
      <c r="AO8" s="1115"/>
      <c r="AP8" s="261" t="s">
        <v>494</v>
      </c>
      <c r="AQ8" s="262" t="s">
        <v>495</v>
      </c>
      <c r="AR8" s="263" t="s">
        <v>496</v>
      </c>
    </row>
    <row r="9" spans="1:46" ht="13.2" x14ac:dyDescent="0.2">
      <c r="A9" s="249"/>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1116" t="s">
        <v>497</v>
      </c>
      <c r="AL9" s="1117"/>
      <c r="AM9" s="1117"/>
      <c r="AN9" s="1118"/>
      <c r="AO9" s="264">
        <v>6637178</v>
      </c>
      <c r="AP9" s="264">
        <v>53201</v>
      </c>
      <c r="AQ9" s="265">
        <v>62374</v>
      </c>
      <c r="AR9" s="266">
        <v>-14.7</v>
      </c>
    </row>
    <row r="10" spans="1:46" ht="13.5" customHeight="1" x14ac:dyDescent="0.2">
      <c r="A10" s="249"/>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1116" t="s">
        <v>498</v>
      </c>
      <c r="AL10" s="1117"/>
      <c r="AM10" s="1117"/>
      <c r="AN10" s="1118"/>
      <c r="AO10" s="267">
        <v>55271</v>
      </c>
      <c r="AP10" s="267">
        <v>443</v>
      </c>
      <c r="AQ10" s="268">
        <v>4230</v>
      </c>
      <c r="AR10" s="269">
        <v>-89.5</v>
      </c>
    </row>
    <row r="11" spans="1:46" ht="13.5" customHeight="1" x14ac:dyDescent="0.2">
      <c r="A11" s="249"/>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1116" t="s">
        <v>499</v>
      </c>
      <c r="AL11" s="1117"/>
      <c r="AM11" s="1117"/>
      <c r="AN11" s="1118"/>
      <c r="AO11" s="267">
        <v>53487</v>
      </c>
      <c r="AP11" s="267">
        <v>429</v>
      </c>
      <c r="AQ11" s="268">
        <v>601</v>
      </c>
      <c r="AR11" s="269">
        <v>-28.6</v>
      </c>
    </row>
    <row r="12" spans="1:46" ht="13.5" customHeight="1" x14ac:dyDescent="0.2">
      <c r="A12" s="249"/>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1116" t="s">
        <v>500</v>
      </c>
      <c r="AL12" s="1117"/>
      <c r="AM12" s="1117"/>
      <c r="AN12" s="1118"/>
      <c r="AO12" s="267" t="s">
        <v>501</v>
      </c>
      <c r="AP12" s="267" t="s">
        <v>501</v>
      </c>
      <c r="AQ12" s="268">
        <v>13</v>
      </c>
      <c r="AR12" s="269" t="s">
        <v>501</v>
      </c>
    </row>
    <row r="13" spans="1:46" ht="13.5" customHeight="1" x14ac:dyDescent="0.2">
      <c r="A13" s="249"/>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1116" t="s">
        <v>502</v>
      </c>
      <c r="AL13" s="1117"/>
      <c r="AM13" s="1117"/>
      <c r="AN13" s="1118"/>
      <c r="AO13" s="267">
        <v>419612</v>
      </c>
      <c r="AP13" s="267">
        <v>3363</v>
      </c>
      <c r="AQ13" s="268">
        <v>2559</v>
      </c>
      <c r="AR13" s="269">
        <v>31.4</v>
      </c>
    </row>
    <row r="14" spans="1:46" ht="13.5" customHeight="1" x14ac:dyDescent="0.2">
      <c r="A14" s="249"/>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1116" t="s">
        <v>503</v>
      </c>
      <c r="AL14" s="1117"/>
      <c r="AM14" s="1117"/>
      <c r="AN14" s="1118"/>
      <c r="AO14" s="267">
        <v>67569</v>
      </c>
      <c r="AP14" s="267">
        <v>542</v>
      </c>
      <c r="AQ14" s="268">
        <v>1133</v>
      </c>
      <c r="AR14" s="269">
        <v>-52.2</v>
      </c>
    </row>
    <row r="15" spans="1:46" ht="13.5" customHeight="1" x14ac:dyDescent="0.2">
      <c r="A15" s="249"/>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1119" t="s">
        <v>504</v>
      </c>
      <c r="AL15" s="1120"/>
      <c r="AM15" s="1120"/>
      <c r="AN15" s="1121"/>
      <c r="AO15" s="267">
        <v>-337650</v>
      </c>
      <c r="AP15" s="267">
        <v>-2706</v>
      </c>
      <c r="AQ15" s="268">
        <v>-4006</v>
      </c>
      <c r="AR15" s="269">
        <v>-32.5</v>
      </c>
    </row>
    <row r="16" spans="1:46" ht="13.2" x14ac:dyDescent="0.2">
      <c r="A16" s="249"/>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1119" t="s">
        <v>189</v>
      </c>
      <c r="AL16" s="1120"/>
      <c r="AM16" s="1120"/>
      <c r="AN16" s="1121"/>
      <c r="AO16" s="267">
        <v>6895467</v>
      </c>
      <c r="AP16" s="267">
        <v>55272</v>
      </c>
      <c r="AQ16" s="268">
        <v>66904</v>
      </c>
      <c r="AR16" s="269">
        <v>-17.399999999999999</v>
      </c>
    </row>
    <row r="17" spans="1:46" ht="13.2" x14ac:dyDescent="0.2">
      <c r="A17" s="249"/>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70"/>
    </row>
    <row r="18" spans="1:46" ht="13.2" x14ac:dyDescent="0.2">
      <c r="A18" s="249"/>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71"/>
      <c r="AR18" s="271"/>
    </row>
    <row r="19" spans="1:46" ht="13.2" x14ac:dyDescent="0.2">
      <c r="A19" s="249"/>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t="s">
        <v>505</v>
      </c>
      <c r="AL19" s="245"/>
      <c r="AM19" s="245"/>
      <c r="AN19" s="245"/>
      <c r="AO19" s="245"/>
      <c r="AP19" s="245"/>
      <c r="AQ19" s="245"/>
      <c r="AR19" s="245"/>
    </row>
    <row r="20" spans="1:46" ht="13.2" x14ac:dyDescent="0.2">
      <c r="A20" s="249"/>
      <c r="B20" s="245"/>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72"/>
      <c r="AL20" s="273"/>
      <c r="AM20" s="273"/>
      <c r="AN20" s="274"/>
      <c r="AO20" s="275" t="s">
        <v>506</v>
      </c>
      <c r="AP20" s="276" t="s">
        <v>507</v>
      </c>
      <c r="AQ20" s="277" t="s">
        <v>508</v>
      </c>
      <c r="AR20" s="278"/>
    </row>
    <row r="21" spans="1:46" s="284" customFormat="1" ht="13.2" x14ac:dyDescent="0.2">
      <c r="A21" s="279"/>
      <c r="B21" s="250"/>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1122" t="s">
        <v>509</v>
      </c>
      <c r="AL21" s="1123"/>
      <c r="AM21" s="1123"/>
      <c r="AN21" s="1124"/>
      <c r="AO21" s="280">
        <v>4.83</v>
      </c>
      <c r="AP21" s="281">
        <v>6.16</v>
      </c>
      <c r="AQ21" s="282">
        <v>-1.33</v>
      </c>
      <c r="AR21" s="250"/>
      <c r="AS21" s="283"/>
      <c r="AT21" s="279"/>
    </row>
    <row r="22" spans="1:46" s="284" customFormat="1" ht="13.2" x14ac:dyDescent="0.2">
      <c r="A22" s="279"/>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1122" t="s">
        <v>510</v>
      </c>
      <c r="AL22" s="1123"/>
      <c r="AM22" s="1123"/>
      <c r="AN22" s="1124"/>
      <c r="AO22" s="285">
        <v>98.3</v>
      </c>
      <c r="AP22" s="286">
        <v>98.9</v>
      </c>
      <c r="AQ22" s="287">
        <v>-0.6</v>
      </c>
      <c r="AR22" s="271"/>
      <c r="AS22" s="283"/>
      <c r="AT22" s="279"/>
    </row>
    <row r="23" spans="1:46" s="284" customFormat="1" ht="13.2" x14ac:dyDescent="0.2">
      <c r="A23" s="279"/>
      <c r="B23" s="250"/>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71"/>
      <c r="AQ23" s="271"/>
      <c r="AR23" s="271"/>
      <c r="AS23" s="283"/>
      <c r="AT23" s="279"/>
    </row>
    <row r="24" spans="1:46" s="284" customFormat="1" ht="13.2" x14ac:dyDescent="0.2">
      <c r="A24" s="279"/>
      <c r="B24" s="250"/>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71"/>
      <c r="AQ24" s="271"/>
      <c r="AR24" s="271"/>
      <c r="AS24" s="283"/>
      <c r="AT24" s="279"/>
    </row>
    <row r="25" spans="1:46" s="284"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79"/>
    </row>
    <row r="26" spans="1:46" s="284" customFormat="1" ht="13.2" x14ac:dyDescent="0.2">
      <c r="A26" s="1113" t="s">
        <v>511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50"/>
    </row>
    <row r="27" spans="1:46" ht="13.2" x14ac:dyDescent="0.2">
      <c r="A27" s="292"/>
      <c r="AO27" s="245"/>
      <c r="AP27" s="245"/>
      <c r="AQ27" s="245"/>
      <c r="AR27" s="245"/>
      <c r="AS27" s="245"/>
      <c r="AT27" s="245"/>
    </row>
    <row r="28" spans="1:46" ht="16.2" x14ac:dyDescent="0.2">
      <c r="A28" s="246" t="s">
        <v>512</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3"/>
    </row>
    <row r="29" spans="1:46" ht="13.2" x14ac:dyDescent="0.2">
      <c r="A29" s="249"/>
      <c r="B29" s="245"/>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50" t="s">
        <v>513</v>
      </c>
      <c r="AL29" s="250"/>
      <c r="AM29" s="250"/>
      <c r="AN29" s="250"/>
      <c r="AO29" s="245"/>
      <c r="AP29" s="245"/>
      <c r="AQ29" s="245"/>
      <c r="AR29" s="245"/>
      <c r="AS29" s="294"/>
    </row>
    <row r="30" spans="1:46" ht="13.5" customHeight="1" x14ac:dyDescent="0.2">
      <c r="A30" s="249"/>
      <c r="B30" s="245"/>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52"/>
      <c r="AL30" s="253"/>
      <c r="AM30" s="253"/>
      <c r="AN30" s="254"/>
      <c r="AO30" s="1114" t="s">
        <v>492</v>
      </c>
      <c r="AP30" s="255"/>
      <c r="AQ30" s="256" t="s">
        <v>493</v>
      </c>
      <c r="AR30" s="257"/>
    </row>
    <row r="31" spans="1:46" ht="13.2" x14ac:dyDescent="0.2">
      <c r="A31" s="249"/>
      <c r="B31" s="245"/>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58"/>
      <c r="AL31" s="259"/>
      <c r="AM31" s="259"/>
      <c r="AN31" s="260"/>
      <c r="AO31" s="1115"/>
      <c r="AP31" s="261" t="s">
        <v>494</v>
      </c>
      <c r="AQ31" s="262" t="s">
        <v>495</v>
      </c>
      <c r="AR31" s="263" t="s">
        <v>496</v>
      </c>
    </row>
    <row r="32" spans="1:46" ht="27" customHeight="1" x14ac:dyDescent="0.2">
      <c r="A32" s="249"/>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1130" t="s">
        <v>514</v>
      </c>
      <c r="AL32" s="1131"/>
      <c r="AM32" s="1131"/>
      <c r="AN32" s="1132"/>
      <c r="AO32" s="295">
        <v>2214878</v>
      </c>
      <c r="AP32" s="295">
        <v>17754</v>
      </c>
      <c r="AQ32" s="296">
        <v>33699</v>
      </c>
      <c r="AR32" s="297">
        <v>-47.3</v>
      </c>
    </row>
    <row r="33" spans="1:46" ht="13.5" customHeight="1" x14ac:dyDescent="0.2">
      <c r="A33" s="249"/>
      <c r="B33" s="245"/>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1130" t="s">
        <v>515</v>
      </c>
      <c r="AL33" s="1131"/>
      <c r="AM33" s="1131"/>
      <c r="AN33" s="1132"/>
      <c r="AO33" s="295" t="s">
        <v>501</v>
      </c>
      <c r="AP33" s="295" t="s">
        <v>501</v>
      </c>
      <c r="AQ33" s="296" t="s">
        <v>501</v>
      </c>
      <c r="AR33" s="297" t="s">
        <v>501</v>
      </c>
    </row>
    <row r="34" spans="1:46" ht="27" customHeight="1" x14ac:dyDescent="0.2">
      <c r="A34" s="249"/>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1130" t="s">
        <v>516</v>
      </c>
      <c r="AL34" s="1131"/>
      <c r="AM34" s="1131"/>
      <c r="AN34" s="1132"/>
      <c r="AO34" s="295" t="s">
        <v>501</v>
      </c>
      <c r="AP34" s="295" t="s">
        <v>501</v>
      </c>
      <c r="AQ34" s="296">
        <v>23</v>
      </c>
      <c r="AR34" s="297" t="s">
        <v>501</v>
      </c>
    </row>
    <row r="35" spans="1:46" ht="27" customHeight="1" x14ac:dyDescent="0.2">
      <c r="A35" s="249"/>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1130" t="s">
        <v>517</v>
      </c>
      <c r="AL35" s="1131"/>
      <c r="AM35" s="1131"/>
      <c r="AN35" s="1132"/>
      <c r="AO35" s="295">
        <v>106466</v>
      </c>
      <c r="AP35" s="295">
        <v>853</v>
      </c>
      <c r="AQ35" s="296">
        <v>5771</v>
      </c>
      <c r="AR35" s="297">
        <v>-85.2</v>
      </c>
    </row>
    <row r="36" spans="1:46" ht="27" customHeight="1" x14ac:dyDescent="0.2">
      <c r="A36" s="249"/>
      <c r="B36" s="245"/>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1130" t="s">
        <v>518</v>
      </c>
      <c r="AL36" s="1131"/>
      <c r="AM36" s="1131"/>
      <c r="AN36" s="1132"/>
      <c r="AO36" s="295">
        <v>73174</v>
      </c>
      <c r="AP36" s="295">
        <v>587</v>
      </c>
      <c r="AQ36" s="296">
        <v>1158</v>
      </c>
      <c r="AR36" s="297">
        <v>-49.3</v>
      </c>
    </row>
    <row r="37" spans="1:46" ht="13.5" customHeight="1" x14ac:dyDescent="0.2">
      <c r="A37" s="249"/>
      <c r="B37" s="245"/>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1130" t="s">
        <v>519</v>
      </c>
      <c r="AL37" s="1131"/>
      <c r="AM37" s="1131"/>
      <c r="AN37" s="1132"/>
      <c r="AO37" s="295">
        <v>2820</v>
      </c>
      <c r="AP37" s="295">
        <v>23</v>
      </c>
      <c r="AQ37" s="296">
        <v>631</v>
      </c>
      <c r="AR37" s="297">
        <v>-96.4</v>
      </c>
    </row>
    <row r="38" spans="1:46" ht="27" customHeight="1" x14ac:dyDescent="0.2">
      <c r="A38" s="249"/>
      <c r="B38" s="245"/>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1133" t="s">
        <v>520</v>
      </c>
      <c r="AL38" s="1134"/>
      <c r="AM38" s="1134"/>
      <c r="AN38" s="1135"/>
      <c r="AO38" s="298" t="s">
        <v>501</v>
      </c>
      <c r="AP38" s="298" t="s">
        <v>501</v>
      </c>
      <c r="AQ38" s="299">
        <v>0</v>
      </c>
      <c r="AR38" s="287" t="s">
        <v>501</v>
      </c>
      <c r="AS38" s="294"/>
    </row>
    <row r="39" spans="1:46" ht="13.2" x14ac:dyDescent="0.2">
      <c r="A39" s="249"/>
      <c r="B39" s="245"/>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1133" t="s">
        <v>521</v>
      </c>
      <c r="AL39" s="1134"/>
      <c r="AM39" s="1134"/>
      <c r="AN39" s="1135"/>
      <c r="AO39" s="295">
        <v>-1005491</v>
      </c>
      <c r="AP39" s="295">
        <v>-8060</v>
      </c>
      <c r="AQ39" s="296">
        <v>-6112</v>
      </c>
      <c r="AR39" s="297">
        <v>31.9</v>
      </c>
      <c r="AS39" s="294"/>
    </row>
    <row r="40" spans="1:46" ht="27" customHeight="1" x14ac:dyDescent="0.2">
      <c r="A40" s="249"/>
      <c r="B40" s="245"/>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1130" t="s">
        <v>522</v>
      </c>
      <c r="AL40" s="1131"/>
      <c r="AM40" s="1131"/>
      <c r="AN40" s="1132"/>
      <c r="AO40" s="295">
        <v>-1068492</v>
      </c>
      <c r="AP40" s="295">
        <v>-8565</v>
      </c>
      <c r="AQ40" s="296">
        <v>-25565</v>
      </c>
      <c r="AR40" s="297">
        <v>-66.5</v>
      </c>
      <c r="AS40" s="294"/>
    </row>
    <row r="41" spans="1:46" ht="13.2" x14ac:dyDescent="0.2">
      <c r="A41" s="249"/>
      <c r="B41" s="245"/>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1136" t="s">
        <v>301</v>
      </c>
      <c r="AL41" s="1137"/>
      <c r="AM41" s="1137"/>
      <c r="AN41" s="1138"/>
      <c r="AO41" s="295">
        <v>323355</v>
      </c>
      <c r="AP41" s="295">
        <v>2592</v>
      </c>
      <c r="AQ41" s="296">
        <v>9604</v>
      </c>
      <c r="AR41" s="297">
        <v>-73</v>
      </c>
      <c r="AS41" s="294"/>
    </row>
    <row r="42" spans="1:46" ht="13.2" x14ac:dyDescent="0.2">
      <c r="A42" s="249"/>
      <c r="B42" s="245"/>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300" t="s">
        <v>523</v>
      </c>
      <c r="AL42" s="245"/>
      <c r="AM42" s="245"/>
      <c r="AN42" s="245"/>
      <c r="AO42" s="245"/>
      <c r="AP42" s="245"/>
      <c r="AQ42" s="271"/>
      <c r="AR42" s="271"/>
      <c r="AS42" s="294"/>
    </row>
    <row r="43" spans="1:46" ht="13.2" x14ac:dyDescent="0.2">
      <c r="A43" s="249"/>
      <c r="B43" s="245"/>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301"/>
      <c r="AQ43" s="271"/>
      <c r="AR43" s="245"/>
      <c r="AS43" s="294"/>
    </row>
    <row r="44" spans="1:46" ht="13.2" x14ac:dyDescent="0.2">
      <c r="A44" s="249"/>
      <c r="B44" s="245"/>
      <c r="C44" s="245"/>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71"/>
      <c r="AR44" s="245"/>
    </row>
    <row r="45" spans="1:46" ht="13.2" x14ac:dyDescent="0.2">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2"/>
      <c r="AR45" s="247"/>
      <c r="AS45" s="247"/>
      <c r="AT45" s="245"/>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5"/>
    </row>
    <row r="47" spans="1:46" ht="17.25" customHeight="1" x14ac:dyDescent="0.2">
      <c r="A47" s="304" t="s">
        <v>524</v>
      </c>
      <c r="B47" s="245"/>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row>
    <row r="48" spans="1:46" ht="13.2" x14ac:dyDescent="0.2">
      <c r="A48" s="249"/>
      <c r="B48" s="245"/>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305" t="s">
        <v>525</v>
      </c>
      <c r="AL48" s="305"/>
      <c r="AM48" s="305"/>
      <c r="AN48" s="305"/>
      <c r="AO48" s="305"/>
      <c r="AP48" s="305"/>
      <c r="AQ48" s="306"/>
      <c r="AR48" s="305"/>
    </row>
    <row r="49" spans="1:44" ht="13.5" customHeight="1" x14ac:dyDescent="0.2">
      <c r="A49" s="249"/>
      <c r="B49" s="245"/>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307"/>
      <c r="AL49" s="308"/>
      <c r="AM49" s="1125" t="s">
        <v>492</v>
      </c>
      <c r="AN49" s="1127" t="s">
        <v>526</v>
      </c>
      <c r="AO49" s="1128"/>
      <c r="AP49" s="1128"/>
      <c r="AQ49" s="1128"/>
      <c r="AR49" s="1129"/>
    </row>
    <row r="50" spans="1:44" ht="13.2" x14ac:dyDescent="0.2">
      <c r="A50" s="249"/>
      <c r="B50" s="245"/>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309"/>
      <c r="AL50" s="310"/>
      <c r="AM50" s="1126"/>
      <c r="AN50" s="311" t="s">
        <v>527</v>
      </c>
      <c r="AO50" s="312" t="s">
        <v>528</v>
      </c>
      <c r="AP50" s="313" t="s">
        <v>529</v>
      </c>
      <c r="AQ50" s="314" t="s">
        <v>530</v>
      </c>
      <c r="AR50" s="315" t="s">
        <v>531</v>
      </c>
    </row>
    <row r="51" spans="1:44" ht="13.2" x14ac:dyDescent="0.2">
      <c r="A51" s="249"/>
      <c r="B51" s="245"/>
      <c r="C51" s="245"/>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307" t="s">
        <v>532</v>
      </c>
      <c r="AL51" s="308"/>
      <c r="AM51" s="316">
        <v>6537321</v>
      </c>
      <c r="AN51" s="317">
        <v>53830</v>
      </c>
      <c r="AO51" s="318">
        <v>146.30000000000001</v>
      </c>
      <c r="AP51" s="319">
        <v>43226</v>
      </c>
      <c r="AQ51" s="320">
        <v>1.3</v>
      </c>
      <c r="AR51" s="321">
        <v>145</v>
      </c>
    </row>
    <row r="52" spans="1:44" ht="13.2" x14ac:dyDescent="0.2">
      <c r="A52" s="249"/>
      <c r="B52" s="245"/>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322"/>
      <c r="AL52" s="323" t="s">
        <v>533</v>
      </c>
      <c r="AM52" s="324">
        <v>2916428</v>
      </c>
      <c r="AN52" s="325">
        <v>24015</v>
      </c>
      <c r="AO52" s="326">
        <v>61.4</v>
      </c>
      <c r="AP52" s="327">
        <v>22622</v>
      </c>
      <c r="AQ52" s="328">
        <v>-0.2</v>
      </c>
      <c r="AR52" s="329">
        <v>61.6</v>
      </c>
    </row>
    <row r="53" spans="1:44" ht="13.2" x14ac:dyDescent="0.2">
      <c r="A53" s="249"/>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307" t="s">
        <v>534</v>
      </c>
      <c r="AL53" s="308"/>
      <c r="AM53" s="316">
        <v>4642017</v>
      </c>
      <c r="AN53" s="317">
        <v>37954</v>
      </c>
      <c r="AO53" s="318">
        <v>-29.5</v>
      </c>
      <c r="AP53" s="319">
        <v>42836</v>
      </c>
      <c r="AQ53" s="320">
        <v>-0.9</v>
      </c>
      <c r="AR53" s="321">
        <v>-28.6</v>
      </c>
    </row>
    <row r="54" spans="1:44" ht="13.2" x14ac:dyDescent="0.2">
      <c r="A54" s="249"/>
      <c r="B54" s="245"/>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322"/>
      <c r="AL54" s="323" t="s">
        <v>533</v>
      </c>
      <c r="AM54" s="324">
        <v>2368202</v>
      </c>
      <c r="AN54" s="325">
        <v>19363</v>
      </c>
      <c r="AO54" s="326">
        <v>-19.399999999999999</v>
      </c>
      <c r="AP54" s="327">
        <v>22936</v>
      </c>
      <c r="AQ54" s="328">
        <v>1.4</v>
      </c>
      <c r="AR54" s="329">
        <v>-20.8</v>
      </c>
    </row>
    <row r="55" spans="1:44" ht="13.2" x14ac:dyDescent="0.2">
      <c r="A55" s="249"/>
      <c r="B55" s="245"/>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c r="AH55" s="245"/>
      <c r="AI55" s="245"/>
      <c r="AJ55" s="245"/>
      <c r="AK55" s="307" t="s">
        <v>535</v>
      </c>
      <c r="AL55" s="308"/>
      <c r="AM55" s="316">
        <v>3764980</v>
      </c>
      <c r="AN55" s="317">
        <v>30405</v>
      </c>
      <c r="AO55" s="318">
        <v>-19.899999999999999</v>
      </c>
      <c r="AP55" s="319">
        <v>44161</v>
      </c>
      <c r="AQ55" s="320">
        <v>3.1</v>
      </c>
      <c r="AR55" s="321">
        <v>-23</v>
      </c>
    </row>
    <row r="56" spans="1:44" ht="13.2" x14ac:dyDescent="0.2">
      <c r="A56" s="249"/>
      <c r="B56" s="245"/>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322"/>
      <c r="AL56" s="323" t="s">
        <v>533</v>
      </c>
      <c r="AM56" s="324">
        <v>2301629</v>
      </c>
      <c r="AN56" s="325">
        <v>18587</v>
      </c>
      <c r="AO56" s="326">
        <v>-4</v>
      </c>
      <c r="AP56" s="327">
        <v>23644</v>
      </c>
      <c r="AQ56" s="328">
        <v>3.1</v>
      </c>
      <c r="AR56" s="329">
        <v>-7.1</v>
      </c>
    </row>
    <row r="57" spans="1:44" ht="13.2" x14ac:dyDescent="0.2">
      <c r="A57" s="249"/>
      <c r="B57" s="245"/>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307" t="s">
        <v>536</v>
      </c>
      <c r="AL57" s="308"/>
      <c r="AM57" s="316">
        <v>3425590</v>
      </c>
      <c r="AN57" s="317">
        <v>27489</v>
      </c>
      <c r="AO57" s="318">
        <v>-9.6</v>
      </c>
      <c r="AP57" s="319">
        <v>43955</v>
      </c>
      <c r="AQ57" s="320">
        <v>-0.5</v>
      </c>
      <c r="AR57" s="321">
        <v>-9.1</v>
      </c>
    </row>
    <row r="58" spans="1:44" ht="13.2" x14ac:dyDescent="0.2">
      <c r="A58" s="249"/>
      <c r="B58" s="245"/>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322"/>
      <c r="AL58" s="323" t="s">
        <v>533</v>
      </c>
      <c r="AM58" s="324">
        <v>2219244</v>
      </c>
      <c r="AN58" s="325">
        <v>17809</v>
      </c>
      <c r="AO58" s="326">
        <v>-4.2</v>
      </c>
      <c r="AP58" s="327">
        <v>21318</v>
      </c>
      <c r="AQ58" s="328">
        <v>-9.8000000000000007</v>
      </c>
      <c r="AR58" s="329">
        <v>5.6</v>
      </c>
    </row>
    <row r="59" spans="1:44" ht="13.2" x14ac:dyDescent="0.2">
      <c r="A59" s="249"/>
      <c r="B59" s="245"/>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307" t="s">
        <v>537</v>
      </c>
      <c r="AL59" s="308"/>
      <c r="AM59" s="316">
        <v>2981848</v>
      </c>
      <c r="AN59" s="317">
        <v>23901</v>
      </c>
      <c r="AO59" s="318">
        <v>-13.1</v>
      </c>
      <c r="AP59" s="319">
        <v>41921</v>
      </c>
      <c r="AQ59" s="320">
        <v>-4.5999999999999996</v>
      </c>
      <c r="AR59" s="321">
        <v>-8.5</v>
      </c>
    </row>
    <row r="60" spans="1:44" ht="13.2" x14ac:dyDescent="0.2">
      <c r="A60" s="249"/>
      <c r="B60" s="245"/>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45"/>
      <c r="AK60" s="322"/>
      <c r="AL60" s="323" t="s">
        <v>533</v>
      </c>
      <c r="AM60" s="324">
        <v>1937189</v>
      </c>
      <c r="AN60" s="325">
        <v>15528</v>
      </c>
      <c r="AO60" s="326">
        <v>-12.8</v>
      </c>
      <c r="AP60" s="327">
        <v>21655</v>
      </c>
      <c r="AQ60" s="328">
        <v>1.6</v>
      </c>
      <c r="AR60" s="329">
        <v>-14.4</v>
      </c>
    </row>
    <row r="61" spans="1:44" ht="13.2" x14ac:dyDescent="0.2">
      <c r="A61" s="249"/>
      <c r="B61" s="245"/>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c r="AI61" s="245"/>
      <c r="AJ61" s="245"/>
      <c r="AK61" s="307" t="s">
        <v>538</v>
      </c>
      <c r="AL61" s="330"/>
      <c r="AM61" s="331">
        <v>4270351</v>
      </c>
      <c r="AN61" s="332">
        <v>34716</v>
      </c>
      <c r="AO61" s="333">
        <v>14.8</v>
      </c>
      <c r="AP61" s="334">
        <v>43220</v>
      </c>
      <c r="AQ61" s="335">
        <v>-0.3</v>
      </c>
      <c r="AR61" s="321">
        <v>15.1</v>
      </c>
    </row>
    <row r="62" spans="1:44" ht="13.2" x14ac:dyDescent="0.2">
      <c r="A62" s="249"/>
      <c r="B62" s="245"/>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c r="AG62" s="245"/>
      <c r="AH62" s="245"/>
      <c r="AI62" s="245"/>
      <c r="AJ62" s="245"/>
      <c r="AK62" s="322"/>
      <c r="AL62" s="323" t="s">
        <v>533</v>
      </c>
      <c r="AM62" s="324">
        <v>2348538</v>
      </c>
      <c r="AN62" s="325">
        <v>19060</v>
      </c>
      <c r="AO62" s="326">
        <v>4.2</v>
      </c>
      <c r="AP62" s="327">
        <v>22435</v>
      </c>
      <c r="AQ62" s="328">
        <v>-0.8</v>
      </c>
      <c r="AR62" s="329">
        <v>5</v>
      </c>
    </row>
    <row r="63" spans="1:44" ht="13.2" x14ac:dyDescent="0.2">
      <c r="A63" s="249"/>
      <c r="B63" s="245"/>
      <c r="C63" s="245"/>
      <c r="D63" s="245"/>
      <c r="E63" s="245"/>
      <c r="F63" s="245"/>
      <c r="G63" s="245"/>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row>
    <row r="64" spans="1:44" ht="13.2" x14ac:dyDescent="0.2">
      <c r="A64" s="249"/>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row>
    <row r="65" spans="1:46" ht="13.2" x14ac:dyDescent="0.2">
      <c r="A65" s="249"/>
      <c r="B65" s="245"/>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row>
    <row r="66" spans="1:46" ht="13.2" x14ac:dyDescent="0.2">
      <c r="A66" s="336"/>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7"/>
    </row>
    <row r="67" spans="1:46" ht="13.5" hidden="1" customHeight="1" x14ac:dyDescent="0.2">
      <c r="AK67" s="245"/>
      <c r="AL67" s="245"/>
      <c r="AM67" s="245"/>
      <c r="AN67" s="245"/>
      <c r="AO67" s="245"/>
      <c r="AP67" s="245"/>
      <c r="AQ67" s="245"/>
      <c r="AR67" s="245"/>
      <c r="AS67" s="245"/>
      <c r="AT67" s="245"/>
    </row>
    <row r="68" spans="1:46" ht="13.5" hidden="1" customHeight="1" x14ac:dyDescent="0.2">
      <c r="AK68" s="245"/>
      <c r="AL68" s="245"/>
      <c r="AM68" s="245"/>
      <c r="AN68" s="245"/>
      <c r="AO68" s="245"/>
      <c r="AP68" s="245"/>
      <c r="AQ68" s="245"/>
      <c r="AR68" s="245"/>
    </row>
    <row r="69" spans="1:46" ht="13.5" hidden="1" customHeight="1" x14ac:dyDescent="0.2">
      <c r="AK69" s="245"/>
      <c r="AL69" s="245"/>
      <c r="AM69" s="245"/>
      <c r="AN69" s="245"/>
      <c r="AO69" s="245"/>
      <c r="AP69" s="245"/>
      <c r="AQ69" s="245"/>
      <c r="AR69" s="245"/>
    </row>
    <row r="70" spans="1:46" ht="13.2" hidden="1" x14ac:dyDescent="0.2">
      <c r="AK70" s="245"/>
      <c r="AL70" s="245"/>
      <c r="AM70" s="245"/>
      <c r="AN70" s="245"/>
      <c r="AO70" s="245"/>
      <c r="AP70" s="245"/>
      <c r="AQ70" s="245"/>
      <c r="AR70" s="245"/>
    </row>
    <row r="71" spans="1:46" ht="13.2" hidden="1" x14ac:dyDescent="0.2">
      <c r="AK71" s="245"/>
      <c r="AL71" s="245"/>
      <c r="AM71" s="245"/>
      <c r="AN71" s="245"/>
      <c r="AO71" s="245"/>
      <c r="AP71" s="245"/>
      <c r="AQ71" s="245"/>
      <c r="AR71" s="245"/>
    </row>
    <row r="72" spans="1:46" ht="13.2" hidden="1" x14ac:dyDescent="0.2">
      <c r="AK72" s="245"/>
      <c r="AL72" s="245"/>
      <c r="AM72" s="245"/>
      <c r="AN72" s="245"/>
      <c r="AO72" s="245"/>
      <c r="AP72" s="245"/>
      <c r="AQ72" s="245"/>
      <c r="AR72" s="245"/>
    </row>
    <row r="73" spans="1:46" ht="13.2" hidden="1" x14ac:dyDescent="0.2">
      <c r="AK73" s="245"/>
      <c r="AL73" s="245"/>
      <c r="AM73" s="245"/>
      <c r="AN73" s="245"/>
      <c r="AO73" s="245"/>
      <c r="AP73" s="245"/>
      <c r="AQ73" s="245"/>
      <c r="AR73" s="245"/>
    </row>
  </sheetData>
  <sheetProtection algorithmName="SHA-512" hashValue="ycx8YWKlVRSESivNh/RcLydsG2WQ3Acez7GgXYYqYC36/Ilsq1DRq7XT6BLrLGgmFe8nmEOOS8lVeOGalCqe3Q==" saltValue="S5aMfTNh/Alaf9QUFjLum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43" customWidth="1"/>
    <col min="126" max="16384" width="9" style="242" hidden="1"/>
  </cols>
  <sheetData>
    <row r="1" spans="2:125" ht="13.5" customHeight="1" x14ac:dyDescent="0.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c r="DQ1" s="242"/>
      <c r="DR1" s="242"/>
      <c r="DS1" s="242"/>
      <c r="DT1" s="242"/>
      <c r="DU1" s="242"/>
    </row>
    <row r="2" spans="2:125" ht="13.2" x14ac:dyDescent="0.2">
      <c r="B2" s="242"/>
      <c r="DG2" s="242"/>
    </row>
    <row r="3" spans="2:125" ht="13.2" x14ac:dyDescent="0.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H3" s="242"/>
      <c r="DI3" s="242"/>
      <c r="DJ3" s="242"/>
      <c r="DK3" s="242"/>
      <c r="DL3" s="242"/>
      <c r="DM3" s="242"/>
      <c r="DN3" s="242"/>
      <c r="DO3" s="242"/>
      <c r="DP3" s="242"/>
      <c r="DQ3" s="242"/>
      <c r="DR3" s="242"/>
      <c r="DS3" s="242"/>
      <c r="DT3" s="242"/>
      <c r="DU3" s="242"/>
    </row>
    <row r="4" spans="2:125" ht="13.2" x14ac:dyDescent="0.2"/>
    <row r="5" spans="2:125" ht="13.2" x14ac:dyDescent="0.2"/>
    <row r="6" spans="2:125" ht="13.2" x14ac:dyDescent="0.2"/>
    <row r="7" spans="2:125" ht="13.2" x14ac:dyDescent="0.2"/>
    <row r="8" spans="2:125" ht="13.2" x14ac:dyDescent="0.2"/>
    <row r="9" spans="2:125" ht="13.2" x14ac:dyDescent="0.2">
      <c r="DU9" s="24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2"/>
    </row>
    <row r="18" spans="125:125" ht="13.2" x14ac:dyDescent="0.2"/>
    <row r="19" spans="125:125" ht="13.2" x14ac:dyDescent="0.2"/>
    <row r="20" spans="125:125" ht="13.2" x14ac:dyDescent="0.2">
      <c r="DU20" s="242"/>
    </row>
    <row r="21" spans="125:125" ht="13.2" x14ac:dyDescent="0.2">
      <c r="DU21" s="24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2"/>
    </row>
    <row r="29" spans="125:125" ht="13.2" x14ac:dyDescent="0.2"/>
    <row r="30" spans="125:125" ht="13.2" x14ac:dyDescent="0.2"/>
    <row r="31" spans="125:125" ht="13.2" x14ac:dyDescent="0.2"/>
    <row r="32" spans="125:125" ht="13.2" x14ac:dyDescent="0.2"/>
    <row r="33" spans="2:125" ht="13.2" x14ac:dyDescent="0.2">
      <c r="B33" s="242"/>
      <c r="G33" s="242"/>
      <c r="I33" s="242"/>
    </row>
    <row r="34" spans="2:125" ht="13.2" x14ac:dyDescent="0.2">
      <c r="C34" s="242"/>
      <c r="P34" s="242"/>
      <c r="DE34" s="242"/>
      <c r="DH34" s="242"/>
    </row>
    <row r="35" spans="2:125" ht="13.2" x14ac:dyDescent="0.2">
      <c r="D35" s="242"/>
      <c r="E35" s="242"/>
      <c r="DG35" s="242"/>
      <c r="DJ35" s="242"/>
      <c r="DP35" s="242"/>
      <c r="DQ35" s="242"/>
      <c r="DR35" s="242"/>
      <c r="DS35" s="242"/>
      <c r="DT35" s="242"/>
      <c r="DU35" s="242"/>
    </row>
    <row r="36" spans="2:125" ht="13.2" x14ac:dyDescent="0.2">
      <c r="F36" s="242"/>
      <c r="H36" s="242"/>
      <c r="J36" s="242"/>
      <c r="K36" s="242"/>
      <c r="L36" s="242"/>
      <c r="M36" s="242"/>
      <c r="N36" s="242"/>
      <c r="O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2"/>
      <c r="BR36" s="242"/>
      <c r="BS36" s="242"/>
      <c r="BT36" s="242"/>
      <c r="BU36" s="242"/>
      <c r="BV36" s="242"/>
      <c r="BW36" s="242"/>
      <c r="BX36" s="242"/>
      <c r="BY36" s="242"/>
      <c r="BZ36" s="242"/>
      <c r="CA36" s="242"/>
      <c r="CB36" s="242"/>
      <c r="CC36" s="242"/>
      <c r="CD36" s="242"/>
      <c r="CE36" s="242"/>
      <c r="CF36" s="242"/>
      <c r="CG36" s="242"/>
      <c r="CH36" s="242"/>
      <c r="CI36" s="242"/>
      <c r="CJ36" s="242"/>
      <c r="CK36" s="242"/>
      <c r="CL36" s="242"/>
      <c r="CM36" s="242"/>
      <c r="CN36" s="242"/>
      <c r="CO36" s="242"/>
      <c r="CP36" s="242"/>
      <c r="CQ36" s="242"/>
      <c r="CR36" s="242"/>
      <c r="CS36" s="242"/>
      <c r="CT36" s="242"/>
      <c r="CU36" s="242"/>
      <c r="CV36" s="242"/>
      <c r="CW36" s="242"/>
      <c r="CX36" s="242"/>
      <c r="CY36" s="242"/>
      <c r="CZ36" s="242"/>
      <c r="DA36" s="242"/>
      <c r="DB36" s="242"/>
      <c r="DC36" s="242"/>
      <c r="DD36" s="242"/>
      <c r="DF36" s="242"/>
      <c r="DI36" s="242"/>
      <c r="DK36" s="242"/>
      <c r="DL36" s="242"/>
      <c r="DM36" s="242"/>
      <c r="DN36" s="242"/>
      <c r="DO36" s="242"/>
      <c r="DP36" s="242"/>
      <c r="DQ36" s="242"/>
      <c r="DR36" s="242"/>
      <c r="DS36" s="242"/>
      <c r="DT36" s="242"/>
      <c r="DU36" s="242"/>
    </row>
    <row r="37" spans="2:125" ht="13.2" x14ac:dyDescent="0.2">
      <c r="DU37" s="242"/>
    </row>
    <row r="38" spans="2:125" ht="13.2" x14ac:dyDescent="0.2">
      <c r="DT38" s="242"/>
      <c r="DU38" s="242"/>
    </row>
    <row r="39" spans="2:125" ht="13.2" x14ac:dyDescent="0.2"/>
    <row r="40" spans="2:125" ht="13.2" x14ac:dyDescent="0.2">
      <c r="DH40" s="242"/>
    </row>
    <row r="41" spans="2:125" ht="13.2" x14ac:dyDescent="0.2">
      <c r="DE41" s="242"/>
    </row>
    <row r="42" spans="2:125" ht="13.2" x14ac:dyDescent="0.2">
      <c r="DG42" s="242"/>
      <c r="DJ42" s="242"/>
    </row>
    <row r="43" spans="2:125" ht="13.2" x14ac:dyDescent="0.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2"/>
      <c r="BX43" s="242"/>
      <c r="BY43" s="242"/>
      <c r="BZ43" s="242"/>
      <c r="CA43" s="242"/>
      <c r="CB43" s="242"/>
      <c r="CC43" s="242"/>
      <c r="CD43" s="242"/>
      <c r="CE43" s="242"/>
      <c r="CF43" s="242"/>
      <c r="CG43" s="242"/>
      <c r="CH43" s="242"/>
      <c r="CI43" s="242"/>
      <c r="CJ43" s="242"/>
      <c r="CK43" s="242"/>
      <c r="CL43" s="242"/>
      <c r="CM43" s="242"/>
      <c r="CN43" s="242"/>
      <c r="CO43" s="242"/>
      <c r="CP43" s="242"/>
      <c r="CQ43" s="242"/>
      <c r="CR43" s="242"/>
      <c r="CS43" s="242"/>
      <c r="CT43" s="242"/>
      <c r="CU43" s="242"/>
      <c r="CV43" s="242"/>
      <c r="CW43" s="242"/>
      <c r="CX43" s="242"/>
      <c r="CY43" s="242"/>
      <c r="CZ43" s="242"/>
      <c r="DA43" s="242"/>
      <c r="DB43" s="242"/>
      <c r="DC43" s="242"/>
      <c r="DD43" s="242"/>
      <c r="DF43" s="242"/>
      <c r="DI43" s="242"/>
      <c r="DK43" s="242"/>
      <c r="DL43" s="242"/>
      <c r="DM43" s="242"/>
      <c r="DN43" s="242"/>
      <c r="DO43" s="242"/>
      <c r="DP43" s="242"/>
      <c r="DQ43" s="242"/>
      <c r="DR43" s="242"/>
      <c r="DS43" s="242"/>
      <c r="DT43" s="242"/>
      <c r="DU43" s="242"/>
    </row>
    <row r="44" spans="2:125" ht="13.2" x14ac:dyDescent="0.2">
      <c r="DU44" s="242"/>
    </row>
    <row r="45" spans="2:125" ht="13.2" x14ac:dyDescent="0.2"/>
    <row r="46" spans="2:125" ht="13.2" x14ac:dyDescent="0.2"/>
    <row r="47" spans="2:125" ht="13.2" x14ac:dyDescent="0.2"/>
    <row r="48" spans="2:125" ht="13.2" x14ac:dyDescent="0.2">
      <c r="DT48" s="242"/>
      <c r="DU48" s="242"/>
    </row>
    <row r="49" spans="120:125" ht="13.2" x14ac:dyDescent="0.2">
      <c r="DU49" s="242"/>
    </row>
    <row r="50" spans="120:125" ht="13.2" x14ac:dyDescent="0.2">
      <c r="DU50" s="242"/>
    </row>
    <row r="51" spans="120:125" ht="13.2" x14ac:dyDescent="0.2">
      <c r="DP51" s="242"/>
      <c r="DQ51" s="242"/>
      <c r="DR51" s="242"/>
      <c r="DS51" s="242"/>
      <c r="DT51" s="242"/>
      <c r="DU51" s="242"/>
    </row>
    <row r="52" spans="120:125" ht="13.2" x14ac:dyDescent="0.2"/>
    <row r="53" spans="120:125" ht="13.2" x14ac:dyDescent="0.2"/>
    <row r="54" spans="120:125" ht="13.2" x14ac:dyDescent="0.2">
      <c r="DU54" s="242"/>
    </row>
    <row r="55" spans="120:125" ht="13.2" x14ac:dyDescent="0.2"/>
    <row r="56" spans="120:125" ht="13.2" x14ac:dyDescent="0.2"/>
    <row r="57" spans="120:125" ht="13.2" x14ac:dyDescent="0.2"/>
    <row r="58" spans="120:125" ht="13.2" x14ac:dyDescent="0.2">
      <c r="DU58" s="242"/>
    </row>
    <row r="59" spans="120:125" ht="13.2" x14ac:dyDescent="0.2"/>
    <row r="60" spans="120:125" ht="13.2" x14ac:dyDescent="0.2"/>
    <row r="61" spans="120:125" ht="13.2" x14ac:dyDescent="0.2"/>
    <row r="62" spans="120:125" ht="13.2" x14ac:dyDescent="0.2"/>
    <row r="63" spans="120:125" ht="13.2" x14ac:dyDescent="0.2">
      <c r="DU63" s="242"/>
    </row>
    <row r="64" spans="120:125" ht="13.2" x14ac:dyDescent="0.2">
      <c r="DT64" s="242"/>
      <c r="DU64" s="242"/>
    </row>
    <row r="65" spans="123:125" ht="13.2" x14ac:dyDescent="0.2"/>
    <row r="66" spans="123:125" ht="13.2" x14ac:dyDescent="0.2"/>
    <row r="67" spans="123:125" ht="13.2" x14ac:dyDescent="0.2"/>
    <row r="68" spans="123:125" ht="13.2" x14ac:dyDescent="0.2"/>
    <row r="69" spans="123:125" ht="13.2" x14ac:dyDescent="0.2">
      <c r="DS69" s="242"/>
      <c r="DT69" s="242"/>
      <c r="DU69" s="24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2"/>
    </row>
    <row r="83" spans="116:125" ht="13.2" x14ac:dyDescent="0.2">
      <c r="DM83" s="242"/>
      <c r="DN83" s="242"/>
      <c r="DO83" s="242"/>
      <c r="DP83" s="242"/>
      <c r="DQ83" s="242"/>
      <c r="DR83" s="242"/>
      <c r="DS83" s="242"/>
      <c r="DT83" s="242"/>
      <c r="DU83" s="242"/>
    </row>
    <row r="84" spans="116:125" ht="13.2" x14ac:dyDescent="0.2"/>
    <row r="85" spans="116:125" ht="13.2" x14ac:dyDescent="0.2"/>
    <row r="86" spans="116:125" ht="13.2" x14ac:dyDescent="0.2"/>
    <row r="87" spans="116:125" ht="13.2" x14ac:dyDescent="0.2"/>
    <row r="88" spans="116:125" ht="13.2" x14ac:dyDescent="0.2">
      <c r="DU88" s="24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2"/>
      <c r="DT94" s="242"/>
      <c r="DU94" s="242"/>
    </row>
    <row r="95" spans="116:125" ht="13.5" customHeight="1" x14ac:dyDescent="0.2">
      <c r="DU95" s="24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2"/>
    </row>
    <row r="102" spans="124:125" ht="13.5" customHeight="1" x14ac:dyDescent="0.2"/>
    <row r="103" spans="124:125" ht="13.5" customHeight="1" x14ac:dyDescent="0.2"/>
    <row r="104" spans="124:125" ht="13.5" customHeight="1" x14ac:dyDescent="0.2">
      <c r="DT104" s="242"/>
      <c r="DU104" s="24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2" t="s">
        <v>540</v>
      </c>
    </row>
    <row r="121" spans="125:125" ht="13.5" hidden="1" customHeight="1" x14ac:dyDescent="0.2">
      <c r="DU121" s="242"/>
    </row>
  </sheetData>
  <sheetProtection algorithmName="SHA-512" hashValue="V9pm1PVKU3TnRuFqv0PHXhdJu5R4iJJA9ZT5bfOaqLUZM+ZzzbP+hLCZHOb5wlOX7JjCWjAIG0kIwC/Qgs2MLw==" saltValue="nW8LaRy4nPBbtRaI78ck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43" customWidth="1"/>
    <col min="126" max="142" width="0" style="242" hidden="1" customWidth="1"/>
    <col min="143" max="16384" width="9" style="242" hidden="1"/>
  </cols>
  <sheetData>
    <row r="1" spans="1:125" ht="13.5" customHeight="1" x14ac:dyDescent="0.2">
      <c r="A1" s="24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c r="DQ1" s="242"/>
      <c r="DR1" s="242"/>
      <c r="DS1" s="242"/>
      <c r="DT1" s="242"/>
      <c r="DU1" s="242"/>
    </row>
    <row r="2" spans="1:125" ht="13.2" x14ac:dyDescent="0.2">
      <c r="B2" s="242"/>
      <c r="T2" s="242"/>
    </row>
    <row r="3" spans="1:125" ht="13.2" x14ac:dyDescent="0.2">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2"/>
      <c r="G33" s="242"/>
      <c r="I33" s="242"/>
    </row>
    <row r="34" spans="2:125" ht="13.2" x14ac:dyDescent="0.2">
      <c r="C34" s="242"/>
      <c r="P34" s="242"/>
      <c r="R34" s="242"/>
      <c r="U34" s="242"/>
    </row>
    <row r="35" spans="2:125" ht="13.2" x14ac:dyDescent="0.2">
      <c r="D35" s="242"/>
      <c r="E35" s="242"/>
      <c r="T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2"/>
      <c r="BQ35" s="242"/>
      <c r="BR35" s="242"/>
      <c r="BS35" s="242"/>
      <c r="BT35" s="242"/>
      <c r="BU35" s="242"/>
      <c r="BV35" s="242"/>
      <c r="BW35" s="242"/>
      <c r="BX35" s="242"/>
      <c r="BY35" s="242"/>
      <c r="BZ35" s="242"/>
      <c r="CA35" s="242"/>
      <c r="CB35" s="242"/>
      <c r="CC35" s="242"/>
      <c r="CD35" s="242"/>
      <c r="CE35" s="242"/>
      <c r="CF35" s="242"/>
      <c r="CG35" s="242"/>
      <c r="CH35" s="242"/>
      <c r="CI35" s="242"/>
      <c r="CJ35" s="242"/>
      <c r="CK35" s="242"/>
      <c r="CL35" s="242"/>
      <c r="CM35" s="242"/>
      <c r="CN35" s="242"/>
      <c r="CO35" s="242"/>
      <c r="CP35" s="242"/>
      <c r="CQ35" s="242"/>
      <c r="CR35" s="242"/>
      <c r="CS35" s="242"/>
      <c r="CT35" s="242"/>
      <c r="CU35" s="242"/>
      <c r="CV35" s="242"/>
      <c r="CW35" s="242"/>
      <c r="CX35" s="242"/>
      <c r="CY35" s="242"/>
      <c r="CZ35" s="242"/>
      <c r="DA35" s="242"/>
      <c r="DB35" s="242"/>
      <c r="DC35" s="242"/>
      <c r="DD35" s="242"/>
      <c r="DE35" s="242"/>
      <c r="DF35" s="242"/>
      <c r="DG35" s="242"/>
      <c r="DH35" s="242"/>
      <c r="DI35" s="242"/>
      <c r="DJ35" s="242"/>
      <c r="DK35" s="242"/>
      <c r="DL35" s="242"/>
      <c r="DM35" s="242"/>
      <c r="DN35" s="242"/>
      <c r="DO35" s="242"/>
      <c r="DP35" s="242"/>
      <c r="DQ35" s="242"/>
      <c r="DR35" s="242"/>
      <c r="DS35" s="242"/>
      <c r="DT35" s="242"/>
      <c r="DU35" s="242"/>
    </row>
    <row r="36" spans="2:125" ht="13.2" x14ac:dyDescent="0.2">
      <c r="F36" s="242"/>
      <c r="H36" s="242"/>
      <c r="J36" s="242"/>
      <c r="K36" s="242"/>
      <c r="L36" s="242"/>
      <c r="M36" s="242"/>
      <c r="N36" s="242"/>
      <c r="O36" s="242"/>
      <c r="Q36" s="242"/>
      <c r="S36" s="242"/>
      <c r="V36" s="242"/>
    </row>
    <row r="37" spans="2:125" ht="13.2" x14ac:dyDescent="0.2"/>
    <row r="38" spans="2:125" ht="13.2" x14ac:dyDescent="0.2"/>
    <row r="39" spans="2:125" ht="13.2" x14ac:dyDescent="0.2"/>
    <row r="40" spans="2:125" ht="13.2" x14ac:dyDescent="0.2">
      <c r="U40" s="242"/>
    </row>
    <row r="41" spans="2:125" ht="13.2" x14ac:dyDescent="0.2">
      <c r="R41" s="242"/>
    </row>
    <row r="42" spans="2:125" ht="13.2" x14ac:dyDescent="0.2">
      <c r="T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2"/>
      <c r="BR42" s="242"/>
      <c r="BS42" s="242"/>
      <c r="BT42" s="242"/>
      <c r="BU42" s="242"/>
      <c r="BV42" s="242"/>
      <c r="BW42" s="242"/>
      <c r="BX42" s="242"/>
      <c r="BY42" s="242"/>
      <c r="BZ42" s="242"/>
      <c r="CA42" s="242"/>
      <c r="CB42" s="242"/>
      <c r="CC42" s="242"/>
      <c r="CD42" s="242"/>
      <c r="CE42" s="242"/>
      <c r="CF42" s="242"/>
      <c r="CG42" s="242"/>
      <c r="CH42" s="242"/>
      <c r="CI42" s="242"/>
      <c r="CJ42" s="242"/>
      <c r="CK42" s="242"/>
      <c r="CL42" s="242"/>
      <c r="CM42" s="242"/>
      <c r="CN42" s="242"/>
      <c r="CO42" s="242"/>
      <c r="CP42" s="242"/>
      <c r="CQ42" s="242"/>
      <c r="CR42" s="242"/>
      <c r="CS42" s="242"/>
      <c r="CT42" s="242"/>
      <c r="CU42" s="242"/>
      <c r="CV42" s="242"/>
      <c r="CW42" s="242"/>
      <c r="CX42" s="242"/>
      <c r="CY42" s="242"/>
      <c r="CZ42" s="242"/>
      <c r="DA42" s="242"/>
      <c r="DB42" s="242"/>
      <c r="DC42" s="242"/>
      <c r="DD42" s="242"/>
      <c r="DE42" s="242"/>
      <c r="DF42" s="242"/>
      <c r="DG42" s="242"/>
      <c r="DH42" s="242"/>
      <c r="DI42" s="242"/>
      <c r="DJ42" s="242"/>
      <c r="DK42" s="242"/>
      <c r="DL42" s="242"/>
      <c r="DM42" s="242"/>
      <c r="DN42" s="242"/>
      <c r="DO42" s="242"/>
      <c r="DP42" s="242"/>
      <c r="DQ42" s="242"/>
      <c r="DR42" s="242"/>
      <c r="DS42" s="242"/>
      <c r="DT42" s="242"/>
      <c r="DU42" s="242"/>
    </row>
    <row r="43" spans="2:125" ht="13.2" x14ac:dyDescent="0.2">
      <c r="Q43" s="242"/>
      <c r="S43" s="242"/>
      <c r="V43" s="24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3" t="s">
        <v>541</v>
      </c>
    </row>
  </sheetData>
  <sheetProtection algorithmName="SHA-512" hashValue="Zo9mFWS6IYp+CB7jx8dujxmEa1L2oFKAtKGj+EXppPLn62r9M+gqF2rrVx9EoE4XjPFxso+hiK8kI0Nm57Lsog==" saltValue="tLytVHzrIFnWxdxXbn94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2">
      <c r="B47" s="10"/>
      <c r="C47" s="1139" t="s">
        <v>3</v>
      </c>
      <c r="D47" s="1139"/>
      <c r="E47" s="1140"/>
      <c r="F47" s="11">
        <v>13.7</v>
      </c>
      <c r="G47" s="12">
        <v>16.05</v>
      </c>
      <c r="H47" s="12">
        <v>21.88</v>
      </c>
      <c r="I47" s="12">
        <v>29.96</v>
      </c>
      <c r="J47" s="13">
        <v>27.67</v>
      </c>
    </row>
    <row r="48" spans="2:10" ht="57.75" customHeight="1" x14ac:dyDescent="0.2">
      <c r="B48" s="14"/>
      <c r="C48" s="1141" t="s">
        <v>4</v>
      </c>
      <c r="D48" s="1141"/>
      <c r="E48" s="1142"/>
      <c r="F48" s="15">
        <v>8.1999999999999993</v>
      </c>
      <c r="G48" s="16">
        <v>9.8800000000000008</v>
      </c>
      <c r="H48" s="16">
        <v>7.85</v>
      </c>
      <c r="I48" s="16">
        <v>7.76</v>
      </c>
      <c r="J48" s="17">
        <v>10.39</v>
      </c>
    </row>
    <row r="49" spans="2:10" ht="57.75" customHeight="1" thickBot="1" x14ac:dyDescent="0.25">
      <c r="B49" s="18"/>
      <c r="C49" s="1143" t="s">
        <v>5</v>
      </c>
      <c r="D49" s="1143"/>
      <c r="E49" s="1144"/>
      <c r="F49" s="19" t="s">
        <v>547</v>
      </c>
      <c r="G49" s="20">
        <v>4.4000000000000004</v>
      </c>
      <c r="H49" s="20">
        <v>4.5999999999999996</v>
      </c>
      <c r="I49" s="20">
        <v>8.83</v>
      </c>
      <c r="J49" s="21">
        <v>0.78</v>
      </c>
    </row>
    <row r="50" spans="2:10" ht="13.2" x14ac:dyDescent="0.2"/>
  </sheetData>
  <sheetProtection algorithmName="SHA-512" hashValue="EP8f7D8YVm0nX90lqncKCa6bU+Sm4agyYLVjm5Q2uvC8TCY4+G4Z9IEKwy7/58WbBeKpThS+YOZPQNd2vcLIog==" saltValue="0iAZ/2zclzFznNm04jB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東京都</cp:lastModifiedBy>
  <cp:lastPrinted>2024-03-19T00:42:03Z</cp:lastPrinted>
  <dcterms:created xsi:type="dcterms:W3CDTF">2024-02-05T00:54:38Z</dcterms:created>
  <dcterms:modified xsi:type="dcterms:W3CDTF">2024-03-19T01:16:13Z</dcterms:modified>
  <cp:category/>
</cp:coreProperties>
</file>