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61.9\chihousai-s\03_公営企業\03-通年業務\15- 2月_経営比較分析表\R3年度\20220105_ 【〆切128（金）】公営企業に係る経営比較分析表（令和２年度決算）の分析等について（依頼）\07_HP公表\01_（完成版）経営比較分析表\下水道事業\法非適用\"/>
    </mc:Choice>
  </mc:AlternateContent>
  <workbookProtection workbookAlgorithmName="SHA-512" workbookHashValue="/WTYP6ns3PSk+FcszPMXUrfutQc8hB3CnlbuqaTbrmd0ta+lfYoVyJyUKxiFveXtrSY+AbhWdWega0QSYjXgnQ==" workbookSaltValue="q6mK6PMP0ARA74Oesu3FGA==" workbookSpinCount="100000" lockStructure="1"/>
  <bookViews>
    <workbookView xWindow="0" yWindow="0" windowWidth="20490" windowHeight="6930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I10" i="4" s="1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J86" i="4"/>
  <c r="I86" i="4"/>
  <c r="E86" i="4"/>
  <c r="AT10" i="4"/>
  <c r="AL10" i="4"/>
  <c r="B10" i="4"/>
  <c r="AL8" i="4"/>
  <c r="P8" i="4"/>
  <c r="I8" i="4"/>
</calcChain>
</file>

<file path=xl/sharedStrings.xml><?xml version="1.0" encoding="utf-8"?>
<sst xmlns="http://schemas.openxmlformats.org/spreadsheetml/2006/main" count="241" uniqueCount="121">
  <si>
    <t>経営比較分析表（令和2年度決算）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</si>
  <si>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</si>
  <si>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</si>
  <si>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</si>
  <si>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</si>
  <si>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</si>
  <si>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</si>
  <si>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</si>
  <si>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</si>
  <si>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</si>
  <si>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</si>
  <si>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</si>
  <si>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</si>
  <si>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</si>
  <si>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</si>
  <si>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</si>
  <si>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</si>
  <si>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</si>
  <si>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</si>
  <si>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</si>
  <si>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</si>
  <si>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</si>
  <si>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</si>
  <si>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</si>
  <si>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</si>
  <si>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</si>
  <si>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</si>
  <si>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</si>
  <si>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</si>
  <si>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</si>
  <si>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</si>
  <si>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</si>
  <si>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</si>
  <si>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</si>
  <si>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</si>
  <si>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</si>
  <si>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</si>
  <si>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</si>
  <si>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</si>
  <si>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</si>
  <si>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</si>
  <si>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</si>
  <si>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</si>
  <si>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</si>
  <si>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</si>
  <si>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</si>
  <si>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</si>
  <si>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</si>
  <si>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</si>
  <si>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</si>
  <si>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</si>
  <si>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</si>
  <si>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</si>
  <si>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</si>
  <si>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</si>
  <si>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</si>
  <si>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</si>
  <si>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</si>
  <si>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</si>
  <si>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</si>
  <si>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</si>
  <si>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</si>
  <si>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</si>
  <si>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</si>
  <si>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</si>
  <si>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</si>
  <si>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</si>
  <si>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</si>
  <si>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</si>
  <si>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</si>
  <si>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</si>
  <si>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</si>
  <si>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</si>
  <si>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</si>
  <si>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</si>
  <si>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</si>
  <si>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</si>
  <si>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</si>
  <si>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</si>
  <si>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</si>
  <si>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</si>
  <si>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</si>
  <si>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</si>
  <si>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</si>
  <si>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</si>
  <si>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</si>
  <si>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</si>
  <si>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</si>
  <si>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</si>
  <si>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</si>
  <si>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</si>
  <si>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</si>
  <si>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</si>
  <si>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</si>
  <si>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</si>
  <si>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</si>
  <si>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</si>
  <si>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</si>
  <si>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東京都　日の出町</t>
  </si>
  <si>
    <t>法非適用</t>
  </si>
  <si>
    <t>下水道事業</t>
  </si>
  <si>
    <t>公共下水道</t>
  </si>
  <si>
    <t>Cc2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</si>
  <si>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</si>
  <si>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</si>
  <si>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</si>
  <si>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</si>
  <si>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</si>
  <si>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</si>
  <si>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</si>
  <si>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</si>
  <si>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</si>
  <si>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</si>
  <si>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</si>
  <si>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</si>
  <si>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</si>
  <si>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</si>
  <si>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</si>
  <si>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  日の出町の管渠施設は布設より３７年目を迎えます。令和２年度末にストックマネジメント実施方針を策定し、令和４年度より、設計、調査、改築工事を、順次実施していく予定です。老朽化した下水道施設を計画的に改築・更新を行うことで、持続的に下水道機能を確保します。</t>
    <phoneticPr fontId="4"/>
  </si>
  <si>
    <t xml:space="preserve">  維持管理及び建設事業は、令和２年度からのストックマネジメント計画策定により、計画的な維持管理と施設更新、負担の平準化を目指します。
  また、水洗化率１００％を目指し、未接続世帯への戸別訪問を実施し、経営安定化に努めます。</t>
    <phoneticPr fontId="4"/>
  </si>
  <si>
    <t>　日の出町下水道事業は、使用料収入のおよそ５０％を大口数社が占めており、その使用料は各事業所の特性から年度ごとに大きく増減します。
①起債額償還金の減少に伴い、微増ではありますが、右肩上がりに100％へ近づいております。今後、下水道施設の更新等、費用増加が見込まれるため使用料収入の動向を注視しながら、今後、更なる適正な使用料収入について調査研究を行います。
④企業債残高は類似団体平均値より低く、減少傾向にあります。今後、下水道施設の更新計画があり、企業債の使用が見込まれます。
⑤経費回収率類は、100％以上であることが必要で、類似団体平均値と比較して高い数値となりました。企業債償還金は平成２５年度をピークに減少しており、今後その減少幅も大きく増大しており、改善が見込まれます。
⑥汚水処理原価は類似団体平均値と比較して、低い位置にあり、汚水処理に係るコストは低くなっております。更なる接続率の向上に努めます。
⑧水洗化率は類似団体平均値・全国平均と比較して、高い位置にあります。更なる接続率の向上に努めます。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</si>
</sst>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88-428A-96C3-877F1F2AC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0.15</c:v>
                </c:pt>
                <c:pt idx="1">
                  <c:v>0.16</c:v>
                </c:pt>
                <c:pt idx="2">
                  <c:v>0.13</c:v>
                </c:pt>
                <c:pt idx="3">
                  <c:v>0.15</c:v>
                </c:pt>
                <c:pt idx="4">
                  <c:v>1.65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88-428A-96C3-877F1F2AC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77.25</c:v>
                </c:pt>
                <c:pt idx="1">
                  <c:v>90.96</c:v>
                </c:pt>
                <c:pt idx="2">
                  <c:v>91.31</c:v>
                </c:pt>
                <c:pt idx="3">
                  <c:v>94.46</c:v>
                </c:pt>
                <c:pt idx="4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DE-44A0-8D23-B2DDFAC4C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DE-44A0-8D23-B2DDFAC4CA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4-4A29-85E4-0F2C33CB1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14-4A29-85E4-0F2C33CB1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37-4D5A-BC62-2895DF630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37-4D5A-BC62-2895DF630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99-4175-BE5E-A60E2FDE1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99-4175-BE5E-A60E2FDE1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68-4988-8B28-82CF07C61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68-4988-8B28-82CF07C61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917.72</c:v>
                </c:pt>
                <c:pt idx="1">
                  <c:v>575.73</c:v>
                </c:pt>
                <c:pt idx="2">
                  <c:v>489.73</c:v>
                </c:pt>
                <c:pt idx="3">
                  <c:v>340.64</c:v>
                </c:pt>
                <c:pt idx="4">
                  <c:v>183.91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C-4717-B65E-8EA1DA9A9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1111.31</c:v>
                </c:pt>
                <c:pt idx="1">
                  <c:v>966.33</c:v>
                </c:pt>
                <c:pt idx="2">
                  <c:v>958.81</c:v>
                </c:pt>
                <c:pt idx="3">
                  <c:v>1001.3</c:v>
                </c:pt>
                <c:pt idx="4">
                  <c:v>1050.51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C-4717-B65E-8EA1DA9A9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70.91</c:v>
                </c:pt>
                <c:pt idx="1">
                  <c:v>91.6</c:v>
                </c:pt>
                <c:pt idx="2">
                  <c:v>100</c:v>
                </c:pt>
                <c:pt idx="3">
                  <c:v>114.54</c:v>
                </c:pt>
                <c:pt idx="4">
                  <c:v>134.22999999999999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26-4C14-96C2-5ECED5118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75.540000000000006</c:v>
                </c:pt>
                <c:pt idx="1">
                  <c:v>81.739999999999995</c:v>
                </c:pt>
                <c:pt idx="2">
                  <c:v>82.88</c:v>
                </c:pt>
                <c:pt idx="3">
                  <c:v>81.88</c:v>
                </c:pt>
                <c:pt idx="4">
                  <c:v>82.65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26-4C14-96C2-5ECED5118B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248.27</c:v>
                </c:pt>
                <c:pt idx="1">
                  <c:v>194.82</c:v>
                </c:pt>
                <c:pt idx="2">
                  <c:v>177.07</c:v>
                </c:pt>
                <c:pt idx="3">
                  <c:v>163.83000000000001</c:v>
                </c:pt>
                <c:pt idx="4">
                  <c:v>136.13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13-4181-8EF1-B528FC2C0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207.96</c:v>
                </c:pt>
                <c:pt idx="1">
                  <c:v>194.31</c:v>
                </c:pt>
                <c:pt idx="2">
                  <c:v>190.99</c:v>
                </c:pt>
                <c:pt idx="3">
                  <c:v>187.55</c:v>
                </c:pt>
                <c:pt idx="4">
                  <c:v>186.3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13-4181-8EF1-B528FC2C0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10-445B-BFEE-2EF23E723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53.51</c:v>
                </c:pt>
                <c:pt idx="1">
                  <c:v>53.5</c:v>
                </c:pt>
                <c:pt idx="2">
                  <c:v>52.58</c:v>
                </c:pt>
                <c:pt idx="3">
                  <c:v>50.94</c:v>
                </c:pt>
                <c:pt idx="4">
                  <c:v>50.53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10-445B-BFEE-2EF23E723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97.46</c:v>
                </c:pt>
                <c:pt idx="1">
                  <c:v>97.52</c:v>
                </c:pt>
                <c:pt idx="2">
                  <c:v>97.51</c:v>
                </c:pt>
                <c:pt idx="3">
                  <c:v>97.5</c:v>
                </c:pt>
                <c:pt idx="4">
                  <c:v>97.5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ED-45BB-91F0-BB850D914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83.91</c:v>
                </c:pt>
                <c:pt idx="1">
                  <c:v>83.51</c:v>
                </c:pt>
                <c:pt idx="2">
                  <c:v>83.02</c:v>
                </c:pt>
                <c:pt idx="3">
                  <c:v>82.55</c:v>
                </c:pt>
                <c:pt idx="4">
                  <c:v>82.08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ED-45BB-91F0-BB850D914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【705.21】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【134.52】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
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
データ!H6</f>
        <v>
東京都　日の出町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
1</v>
      </c>
      <c r="C7" s="65"/>
      <c r="D7" s="65"/>
      <c r="E7" s="65"/>
      <c r="F7" s="65"/>
      <c r="G7" s="65"/>
      <c r="H7" s="65"/>
      <c r="I7" s="65" t="s">
        <v>
2</v>
      </c>
      <c r="J7" s="65"/>
      <c r="K7" s="65"/>
      <c r="L7" s="65"/>
      <c r="M7" s="65"/>
      <c r="N7" s="65"/>
      <c r="O7" s="65"/>
      <c r="P7" s="65" t="s">
        <v>
3</v>
      </c>
      <c r="Q7" s="65"/>
      <c r="R7" s="65"/>
      <c r="S7" s="65"/>
      <c r="T7" s="65"/>
      <c r="U7" s="65"/>
      <c r="V7" s="65"/>
      <c r="W7" s="65" t="s">
        <v>
4</v>
      </c>
      <c r="X7" s="65"/>
      <c r="Y7" s="65"/>
      <c r="Z7" s="65"/>
      <c r="AA7" s="65"/>
      <c r="AB7" s="65"/>
      <c r="AC7" s="65"/>
      <c r="AD7" s="65" t="s">
        <v>
5</v>
      </c>
      <c r="AE7" s="65"/>
      <c r="AF7" s="65"/>
      <c r="AG7" s="65"/>
      <c r="AH7" s="65"/>
      <c r="AI7" s="65"/>
      <c r="AJ7" s="65"/>
      <c r="AK7" s="3"/>
      <c r="AL7" s="65" t="s">
        <v>
6</v>
      </c>
      <c r="AM7" s="65"/>
      <c r="AN7" s="65"/>
      <c r="AO7" s="65"/>
      <c r="AP7" s="65"/>
      <c r="AQ7" s="65"/>
      <c r="AR7" s="65"/>
      <c r="AS7" s="65"/>
      <c r="AT7" s="65" t="s">
        <v>
7</v>
      </c>
      <c r="AU7" s="65"/>
      <c r="AV7" s="65"/>
      <c r="AW7" s="65"/>
      <c r="AX7" s="65"/>
      <c r="AY7" s="65"/>
      <c r="AZ7" s="65"/>
      <c r="BA7" s="65"/>
      <c r="BB7" s="65" t="s">
        <v>
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
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
データ!I6</f>
        <v>
法非適用</v>
      </c>
      <c r="C8" s="72"/>
      <c r="D8" s="72"/>
      <c r="E8" s="72"/>
      <c r="F8" s="72"/>
      <c r="G8" s="72"/>
      <c r="H8" s="72"/>
      <c r="I8" s="72" t="str">
        <f>
データ!J6</f>
        <v>
下水道事業</v>
      </c>
      <c r="J8" s="72"/>
      <c r="K8" s="72"/>
      <c r="L8" s="72"/>
      <c r="M8" s="72"/>
      <c r="N8" s="72"/>
      <c r="O8" s="72"/>
      <c r="P8" s="72" t="str">
        <f>
データ!K6</f>
        <v>
公共下水道</v>
      </c>
      <c r="Q8" s="72"/>
      <c r="R8" s="72"/>
      <c r="S8" s="72"/>
      <c r="T8" s="72"/>
      <c r="U8" s="72"/>
      <c r="V8" s="72"/>
      <c r="W8" s="72" t="str">
        <f>
データ!L6</f>
        <v>
Cc2</v>
      </c>
      <c r="X8" s="72"/>
      <c r="Y8" s="72"/>
      <c r="Z8" s="72"/>
      <c r="AA8" s="72"/>
      <c r="AB8" s="72"/>
      <c r="AC8" s="72"/>
      <c r="AD8" s="73" t="str">
        <f>
データ!$M$6</f>
        <v>
非設置</v>
      </c>
      <c r="AE8" s="73"/>
      <c r="AF8" s="73"/>
      <c r="AG8" s="73"/>
      <c r="AH8" s="73"/>
      <c r="AI8" s="73"/>
      <c r="AJ8" s="73"/>
      <c r="AK8" s="3"/>
      <c r="AL8" s="69">
        <f>
データ!S6</f>
        <v>
16588</v>
      </c>
      <c r="AM8" s="69"/>
      <c r="AN8" s="69"/>
      <c r="AO8" s="69"/>
      <c r="AP8" s="69"/>
      <c r="AQ8" s="69"/>
      <c r="AR8" s="69"/>
      <c r="AS8" s="69"/>
      <c r="AT8" s="68">
        <f>
データ!T6</f>
        <v>
28.07</v>
      </c>
      <c r="AU8" s="68"/>
      <c r="AV8" s="68"/>
      <c r="AW8" s="68"/>
      <c r="AX8" s="68"/>
      <c r="AY8" s="68"/>
      <c r="AZ8" s="68"/>
      <c r="BA8" s="68"/>
      <c r="BB8" s="68">
        <f>
データ!U6</f>
        <v>
590.95000000000005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
10</v>
      </c>
      <c r="BM8" s="71"/>
      <c r="BN8" s="7" t="s">
        <v>
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
12</v>
      </c>
      <c r="C9" s="65"/>
      <c r="D9" s="65"/>
      <c r="E9" s="65"/>
      <c r="F9" s="65"/>
      <c r="G9" s="65"/>
      <c r="H9" s="65"/>
      <c r="I9" s="65" t="s">
        <v>
13</v>
      </c>
      <c r="J9" s="65"/>
      <c r="K9" s="65"/>
      <c r="L9" s="65"/>
      <c r="M9" s="65"/>
      <c r="N9" s="65"/>
      <c r="O9" s="65"/>
      <c r="P9" s="65" t="s">
        <v>
14</v>
      </c>
      <c r="Q9" s="65"/>
      <c r="R9" s="65"/>
      <c r="S9" s="65"/>
      <c r="T9" s="65"/>
      <c r="U9" s="65"/>
      <c r="V9" s="65"/>
      <c r="W9" s="65" t="s">
        <v>
15</v>
      </c>
      <c r="X9" s="65"/>
      <c r="Y9" s="65"/>
      <c r="Z9" s="65"/>
      <c r="AA9" s="65"/>
      <c r="AB9" s="65"/>
      <c r="AC9" s="65"/>
      <c r="AD9" s="65" t="s">
        <v>
16</v>
      </c>
      <c r="AE9" s="65"/>
      <c r="AF9" s="65"/>
      <c r="AG9" s="65"/>
      <c r="AH9" s="65"/>
      <c r="AI9" s="65"/>
      <c r="AJ9" s="65"/>
      <c r="AK9" s="3"/>
      <c r="AL9" s="65" t="s">
        <v>
17</v>
      </c>
      <c r="AM9" s="65"/>
      <c r="AN9" s="65"/>
      <c r="AO9" s="65"/>
      <c r="AP9" s="65"/>
      <c r="AQ9" s="65"/>
      <c r="AR9" s="65"/>
      <c r="AS9" s="65"/>
      <c r="AT9" s="65" t="s">
        <v>
18</v>
      </c>
      <c r="AU9" s="65"/>
      <c r="AV9" s="65"/>
      <c r="AW9" s="65"/>
      <c r="AX9" s="65"/>
      <c r="AY9" s="65"/>
      <c r="AZ9" s="65"/>
      <c r="BA9" s="65"/>
      <c r="BB9" s="65" t="s">
        <v>
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
20</v>
      </c>
      <c r="BM9" s="67"/>
      <c r="BN9" s="10" t="s">
        <v>
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
データ!N6</f>
        <v>
-</v>
      </c>
      <c r="C10" s="68"/>
      <c r="D10" s="68"/>
      <c r="E10" s="68"/>
      <c r="F10" s="68"/>
      <c r="G10" s="68"/>
      <c r="H10" s="68"/>
      <c r="I10" s="68" t="str">
        <f>
データ!O6</f>
        <v>
該当数値なし</v>
      </c>
      <c r="J10" s="68"/>
      <c r="K10" s="68"/>
      <c r="L10" s="68"/>
      <c r="M10" s="68"/>
      <c r="N10" s="68"/>
      <c r="O10" s="68"/>
      <c r="P10" s="68">
        <f>
データ!P6</f>
        <v>
99.96</v>
      </c>
      <c r="Q10" s="68"/>
      <c r="R10" s="68"/>
      <c r="S10" s="68"/>
      <c r="T10" s="68"/>
      <c r="U10" s="68"/>
      <c r="V10" s="68"/>
      <c r="W10" s="68">
        <f>
データ!Q6</f>
        <v>
80.650000000000006</v>
      </c>
      <c r="X10" s="68"/>
      <c r="Y10" s="68"/>
      <c r="Z10" s="68"/>
      <c r="AA10" s="68"/>
      <c r="AB10" s="68"/>
      <c r="AC10" s="68"/>
      <c r="AD10" s="69">
        <f>
データ!R6</f>
        <v>
2013</v>
      </c>
      <c r="AE10" s="69"/>
      <c r="AF10" s="69"/>
      <c r="AG10" s="69"/>
      <c r="AH10" s="69"/>
      <c r="AI10" s="69"/>
      <c r="AJ10" s="69"/>
      <c r="AK10" s="2"/>
      <c r="AL10" s="69">
        <f>
データ!V6</f>
        <v>
16556</v>
      </c>
      <c r="AM10" s="69"/>
      <c r="AN10" s="69"/>
      <c r="AO10" s="69"/>
      <c r="AP10" s="69"/>
      <c r="AQ10" s="69"/>
      <c r="AR10" s="69"/>
      <c r="AS10" s="69"/>
      <c r="AT10" s="68">
        <f>
データ!W6</f>
        <v>
5.27</v>
      </c>
      <c r="AU10" s="68"/>
      <c r="AV10" s="68"/>
      <c r="AW10" s="68"/>
      <c r="AX10" s="68"/>
      <c r="AY10" s="68"/>
      <c r="AZ10" s="68"/>
      <c r="BA10" s="68"/>
      <c r="BB10" s="68">
        <f>
データ!X6</f>
        <v>
3141.56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
22</v>
      </c>
      <c r="BM10" s="59"/>
      <c r="BN10" s="13" t="s">
        <v>
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
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
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
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
120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
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
118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
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
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
119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
30</v>
      </c>
    </row>
    <row r="84" spans="1:78" x14ac:dyDescent="0.15">
      <c r="C84" s="2"/>
    </row>
    <row r="85" spans="1:78" hidden="1" x14ac:dyDescent="0.15">
      <c r="B85" s="26" t="s">
        <v>
31</v>
      </c>
      <c r="C85" s="26"/>
      <c r="D85" s="26"/>
      <c r="E85" s="26" t="s">
        <v>
32</v>
      </c>
      <c r="F85" s="26" t="s">
        <v>
33</v>
      </c>
      <c r="G85" s="26" t="s">
        <v>
34</v>
      </c>
      <c r="H85" s="26" t="s">
        <v>
35</v>
      </c>
      <c r="I85" s="26" t="s">
        <v>
36</v>
      </c>
      <c r="J85" s="26" t="s">
        <v>
37</v>
      </c>
      <c r="K85" s="26" t="s">
        <v>
38</v>
      </c>
      <c r="L85" s="26" t="s">
        <v>
39</v>
      </c>
      <c r="M85" s="26" t="s">
        <v>
40</v>
      </c>
      <c r="N85" s="26" t="s">
        <v>
41</v>
      </c>
      <c r="O85" s="26" t="s">
        <v>
42</v>
      </c>
    </row>
    <row r="86" spans="1:78" hidden="1" x14ac:dyDescent="0.15">
      <c r="B86" s="26"/>
      <c r="C86" s="26"/>
      <c r="D86" s="26"/>
      <c r="E86" s="26" t="str">
        <f>
データ!AI6</f>
        <v/>
      </c>
      <c r="F86" s="26" t="s">
        <v>
43</v>
      </c>
      <c r="G86" s="26" t="s">
        <v>
43</v>
      </c>
      <c r="H86" s="26" t="str">
        <f>
データ!BP6</f>
        <v>
【705.21】</v>
      </c>
      <c r="I86" s="26" t="str">
        <f>
データ!CA6</f>
        <v>
【98.96】</v>
      </c>
      <c r="J86" s="26" t="str">
        <f>
データ!CL6</f>
        <v>
【134.52】</v>
      </c>
      <c r="K86" s="26" t="str">
        <f>
データ!CW6</f>
        <v>
【59.57】</v>
      </c>
      <c r="L86" s="26" t="str">
        <f>
データ!DH6</f>
        <v>
【95.57】</v>
      </c>
      <c r="M86" s="26" t="s">
        <v>
44</v>
      </c>
      <c r="N86" s="26" t="s">
        <v>
44</v>
      </c>
      <c r="O86" s="26" t="str">
        <f>
データ!EO6</f>
        <v>
【0.30】</v>
      </c>
    </row>
  </sheetData>
  <sheetProtection algorithmName="SHA-512" hashValue="KccdypqRO8hpTzYzMeIQpq4tAhqrU1BcUs2yBo8pOPpA/l2RELgyVgsSD8YnLSafAtmzxAqr5HS8KDYs0tJ2/A==" saltValue="+Z6Ye9635toBVOSGbjkQbQ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
45</v>
      </c>
      <c r="Y1" s="27">
        <v>
1</v>
      </c>
      <c r="Z1" s="27">
        <v>
1</v>
      </c>
      <c r="AA1" s="27">
        <v>
1</v>
      </c>
      <c r="AB1" s="27">
        <v>
1</v>
      </c>
      <c r="AC1" s="27">
        <v>
1</v>
      </c>
      <c r="AD1" s="27">
        <v>
1</v>
      </c>
      <c r="AE1" s="27">
        <v>
1</v>
      </c>
      <c r="AF1" s="27">
        <v>
1</v>
      </c>
      <c r="AG1" s="27">
        <v>
1</v>
      </c>
      <c r="AH1" s="27">
        <v>
1</v>
      </c>
      <c r="AI1" s="27"/>
      <c r="AJ1" s="27">
        <v>
1</v>
      </c>
      <c r="AK1" s="27">
        <v>
1</v>
      </c>
      <c r="AL1" s="27">
        <v>
1</v>
      </c>
      <c r="AM1" s="27">
        <v>
1</v>
      </c>
      <c r="AN1" s="27">
        <v>
1</v>
      </c>
      <c r="AO1" s="27">
        <v>
1</v>
      </c>
      <c r="AP1" s="27">
        <v>
1</v>
      </c>
      <c r="AQ1" s="27">
        <v>
1</v>
      </c>
      <c r="AR1" s="27">
        <v>
1</v>
      </c>
      <c r="AS1" s="27">
        <v>
1</v>
      </c>
      <c r="AT1" s="27"/>
      <c r="AU1" s="27">
        <v>
1</v>
      </c>
      <c r="AV1" s="27">
        <v>
1</v>
      </c>
      <c r="AW1" s="27">
        <v>
1</v>
      </c>
      <c r="AX1" s="27">
        <v>
1</v>
      </c>
      <c r="AY1" s="27">
        <v>
1</v>
      </c>
      <c r="AZ1" s="27">
        <v>
1</v>
      </c>
      <c r="BA1" s="27">
        <v>
1</v>
      </c>
      <c r="BB1" s="27">
        <v>
1</v>
      </c>
      <c r="BC1" s="27">
        <v>
1</v>
      </c>
      <c r="BD1" s="27">
        <v>
1</v>
      </c>
      <c r="BE1" s="27"/>
      <c r="BF1" s="27">
        <v>
1</v>
      </c>
      <c r="BG1" s="27">
        <v>
1</v>
      </c>
      <c r="BH1" s="27">
        <v>
1</v>
      </c>
      <c r="BI1" s="27">
        <v>
1</v>
      </c>
      <c r="BJ1" s="27">
        <v>
1</v>
      </c>
      <c r="BK1" s="27">
        <v>
1</v>
      </c>
      <c r="BL1" s="27">
        <v>
1</v>
      </c>
      <c r="BM1" s="27">
        <v>
1</v>
      </c>
      <c r="BN1" s="27">
        <v>
1</v>
      </c>
      <c r="BO1" s="27">
        <v>
1</v>
      </c>
      <c r="BP1" s="27"/>
      <c r="BQ1" s="27">
        <v>
1</v>
      </c>
      <c r="BR1" s="27">
        <v>
1</v>
      </c>
      <c r="BS1" s="27">
        <v>
1</v>
      </c>
      <c r="BT1" s="27">
        <v>
1</v>
      </c>
      <c r="BU1" s="27">
        <v>
1</v>
      </c>
      <c r="BV1" s="27">
        <v>
1</v>
      </c>
      <c r="BW1" s="27">
        <v>
1</v>
      </c>
      <c r="BX1" s="27">
        <v>
1</v>
      </c>
      <c r="BY1" s="27">
        <v>
1</v>
      </c>
      <c r="BZ1" s="27">
        <v>
1</v>
      </c>
      <c r="CA1" s="27"/>
      <c r="CB1" s="27">
        <v>
1</v>
      </c>
      <c r="CC1" s="27">
        <v>
1</v>
      </c>
      <c r="CD1" s="27">
        <v>
1</v>
      </c>
      <c r="CE1" s="27">
        <v>
1</v>
      </c>
      <c r="CF1" s="27">
        <v>
1</v>
      </c>
      <c r="CG1" s="27">
        <v>
1</v>
      </c>
      <c r="CH1" s="27">
        <v>
1</v>
      </c>
      <c r="CI1" s="27">
        <v>
1</v>
      </c>
      <c r="CJ1" s="27">
        <v>
1</v>
      </c>
      <c r="CK1" s="27">
        <v>
1</v>
      </c>
      <c r="CL1" s="27"/>
      <c r="CM1" s="27">
        <v>
1</v>
      </c>
      <c r="CN1" s="27">
        <v>
1</v>
      </c>
      <c r="CO1" s="27">
        <v>
1</v>
      </c>
      <c r="CP1" s="27">
        <v>
1</v>
      </c>
      <c r="CQ1" s="27">
        <v>
1</v>
      </c>
      <c r="CR1" s="27">
        <v>
1</v>
      </c>
      <c r="CS1" s="27">
        <v>
1</v>
      </c>
      <c r="CT1" s="27">
        <v>
1</v>
      </c>
      <c r="CU1" s="27">
        <v>
1</v>
      </c>
      <c r="CV1" s="27">
        <v>
1</v>
      </c>
      <c r="CW1" s="27"/>
      <c r="CX1" s="27">
        <v>
1</v>
      </c>
      <c r="CY1" s="27">
        <v>
1</v>
      </c>
      <c r="CZ1" s="27">
        <v>
1</v>
      </c>
      <c r="DA1" s="27">
        <v>
1</v>
      </c>
      <c r="DB1" s="27">
        <v>
1</v>
      </c>
      <c r="DC1" s="27">
        <v>
1</v>
      </c>
      <c r="DD1" s="27">
        <v>
1</v>
      </c>
      <c r="DE1" s="27">
        <v>
1</v>
      </c>
      <c r="DF1" s="27">
        <v>
1</v>
      </c>
      <c r="DG1" s="27">
        <v>
1</v>
      </c>
      <c r="DH1" s="27"/>
      <c r="DI1" s="27">
        <v>
1</v>
      </c>
      <c r="DJ1" s="27">
        <v>
1</v>
      </c>
      <c r="DK1" s="27">
        <v>
1</v>
      </c>
      <c r="DL1" s="27">
        <v>
1</v>
      </c>
      <c r="DM1" s="27">
        <v>
1</v>
      </c>
      <c r="DN1" s="27">
        <v>
1</v>
      </c>
      <c r="DO1" s="27">
        <v>
1</v>
      </c>
      <c r="DP1" s="27">
        <v>
1</v>
      </c>
      <c r="DQ1" s="27">
        <v>
1</v>
      </c>
      <c r="DR1" s="27">
        <v>
1</v>
      </c>
      <c r="DS1" s="27"/>
      <c r="DT1" s="27">
        <v>
1</v>
      </c>
      <c r="DU1" s="27">
        <v>
1</v>
      </c>
      <c r="DV1" s="27">
        <v>
1</v>
      </c>
      <c r="DW1" s="27">
        <v>
1</v>
      </c>
      <c r="DX1" s="27">
        <v>
1</v>
      </c>
      <c r="DY1" s="27">
        <v>
1</v>
      </c>
      <c r="DZ1" s="27">
        <v>
1</v>
      </c>
      <c r="EA1" s="27">
        <v>
1</v>
      </c>
      <c r="EB1" s="27">
        <v>
1</v>
      </c>
      <c r="EC1" s="27">
        <v>
1</v>
      </c>
      <c r="ED1" s="27"/>
      <c r="EE1" s="27">
        <v>
1</v>
      </c>
      <c r="EF1" s="27">
        <v>
1</v>
      </c>
      <c r="EG1" s="27">
        <v>
1</v>
      </c>
      <c r="EH1" s="27">
        <v>
1</v>
      </c>
      <c r="EI1" s="27">
        <v>
1</v>
      </c>
      <c r="EJ1" s="27">
        <v>
1</v>
      </c>
      <c r="EK1" s="27">
        <v>
1</v>
      </c>
      <c r="EL1" s="27">
        <v>
1</v>
      </c>
      <c r="EM1" s="27">
        <v>
1</v>
      </c>
      <c r="EN1" s="27">
        <v>
1</v>
      </c>
      <c r="EO1" s="27"/>
    </row>
    <row r="2" spans="1:145" x14ac:dyDescent="0.15">
      <c r="A2" s="28" t="s">
        <v>
46</v>
      </c>
      <c r="B2" s="28">
        <f>
COLUMN()-1</f>
        <v>
1</v>
      </c>
      <c r="C2" s="28">
        <f t="shared" ref="C2:BS2" si="0">
COLUMN()-1</f>
        <v>
2</v>
      </c>
      <c r="D2" s="28">
        <f t="shared" si="0"/>
        <v>
3</v>
      </c>
      <c r="E2" s="28">
        <f t="shared" si="0"/>
        <v>
4</v>
      </c>
      <c r="F2" s="28">
        <f t="shared" si="0"/>
        <v>
5</v>
      </c>
      <c r="G2" s="28">
        <f t="shared" si="0"/>
        <v>
6</v>
      </c>
      <c r="H2" s="28">
        <f t="shared" si="0"/>
        <v>
7</v>
      </c>
      <c r="I2" s="28">
        <f t="shared" si="0"/>
        <v>
8</v>
      </c>
      <c r="J2" s="28">
        <f t="shared" si="0"/>
        <v>
9</v>
      </c>
      <c r="K2" s="28">
        <f t="shared" si="0"/>
        <v>
10</v>
      </c>
      <c r="L2" s="28">
        <f t="shared" si="0"/>
        <v>
11</v>
      </c>
      <c r="M2" s="28">
        <f t="shared" si="0"/>
        <v>
12</v>
      </c>
      <c r="N2" s="28">
        <f t="shared" si="0"/>
        <v>
13</v>
      </c>
      <c r="O2" s="28">
        <f t="shared" si="0"/>
        <v>
14</v>
      </c>
      <c r="P2" s="28">
        <f t="shared" si="0"/>
        <v>
15</v>
      </c>
      <c r="Q2" s="28">
        <f t="shared" si="0"/>
        <v>
16</v>
      </c>
      <c r="R2" s="28">
        <f t="shared" si="0"/>
        <v>
17</v>
      </c>
      <c r="S2" s="28">
        <f t="shared" si="0"/>
        <v>
18</v>
      </c>
      <c r="T2" s="28">
        <f t="shared" si="0"/>
        <v>
19</v>
      </c>
      <c r="U2" s="28">
        <f t="shared" si="0"/>
        <v>
20</v>
      </c>
      <c r="V2" s="28">
        <f t="shared" si="0"/>
        <v>
21</v>
      </c>
      <c r="W2" s="28">
        <f t="shared" si="0"/>
        <v>
22</v>
      </c>
      <c r="X2" s="28">
        <f t="shared" si="0"/>
        <v>
23</v>
      </c>
      <c r="Y2" s="28">
        <f t="shared" si="0"/>
        <v>
24</v>
      </c>
      <c r="Z2" s="28">
        <f t="shared" si="0"/>
        <v>
25</v>
      </c>
      <c r="AA2" s="28">
        <f t="shared" si="0"/>
        <v>
26</v>
      </c>
      <c r="AB2" s="28">
        <f t="shared" si="0"/>
        <v>
27</v>
      </c>
      <c r="AC2" s="28">
        <f t="shared" si="0"/>
        <v>
28</v>
      </c>
      <c r="AD2" s="28">
        <f t="shared" si="0"/>
        <v>
29</v>
      </c>
      <c r="AE2" s="28">
        <f t="shared" si="0"/>
        <v>
30</v>
      </c>
      <c r="AF2" s="28">
        <f t="shared" si="0"/>
        <v>
31</v>
      </c>
      <c r="AG2" s="28">
        <f t="shared" si="0"/>
        <v>
32</v>
      </c>
      <c r="AH2" s="28">
        <f t="shared" si="0"/>
        <v>
33</v>
      </c>
      <c r="AI2" s="28">
        <f t="shared" si="0"/>
        <v>
34</v>
      </c>
      <c r="AJ2" s="28">
        <f t="shared" si="0"/>
        <v>
35</v>
      </c>
      <c r="AK2" s="28">
        <f t="shared" si="0"/>
        <v>
36</v>
      </c>
      <c r="AL2" s="28">
        <f t="shared" si="0"/>
        <v>
37</v>
      </c>
      <c r="AM2" s="28">
        <f t="shared" si="0"/>
        <v>
38</v>
      </c>
      <c r="AN2" s="28">
        <f t="shared" si="0"/>
        <v>
39</v>
      </c>
      <c r="AO2" s="28">
        <f t="shared" si="0"/>
        <v>
40</v>
      </c>
      <c r="AP2" s="28">
        <f t="shared" si="0"/>
        <v>
41</v>
      </c>
      <c r="AQ2" s="28">
        <f t="shared" si="0"/>
        <v>
42</v>
      </c>
      <c r="AR2" s="28">
        <f t="shared" si="0"/>
        <v>
43</v>
      </c>
      <c r="AS2" s="28">
        <f t="shared" si="0"/>
        <v>
44</v>
      </c>
      <c r="AT2" s="28">
        <f t="shared" si="0"/>
        <v>
45</v>
      </c>
      <c r="AU2" s="28">
        <f t="shared" si="0"/>
        <v>
46</v>
      </c>
      <c r="AV2" s="28">
        <f t="shared" si="0"/>
        <v>
47</v>
      </c>
      <c r="AW2" s="28">
        <f t="shared" si="0"/>
        <v>
48</v>
      </c>
      <c r="AX2" s="28">
        <f t="shared" si="0"/>
        <v>
49</v>
      </c>
      <c r="AY2" s="28">
        <f t="shared" si="0"/>
        <v>
50</v>
      </c>
      <c r="AZ2" s="28">
        <f t="shared" si="0"/>
        <v>
51</v>
      </c>
      <c r="BA2" s="28">
        <f t="shared" si="0"/>
        <v>
52</v>
      </c>
      <c r="BB2" s="28">
        <f t="shared" si="0"/>
        <v>
53</v>
      </c>
      <c r="BC2" s="28">
        <f t="shared" si="0"/>
        <v>
54</v>
      </c>
      <c r="BD2" s="28">
        <f t="shared" si="0"/>
        <v>
55</v>
      </c>
      <c r="BE2" s="28">
        <f t="shared" si="0"/>
        <v>
56</v>
      </c>
      <c r="BF2" s="28">
        <f t="shared" si="0"/>
        <v>
57</v>
      </c>
      <c r="BG2" s="28">
        <f t="shared" si="0"/>
        <v>
58</v>
      </c>
      <c r="BH2" s="28">
        <f t="shared" si="0"/>
        <v>
59</v>
      </c>
      <c r="BI2" s="28">
        <f t="shared" si="0"/>
        <v>
60</v>
      </c>
      <c r="BJ2" s="28">
        <f t="shared" si="0"/>
        <v>
61</v>
      </c>
      <c r="BK2" s="28">
        <f t="shared" si="0"/>
        <v>
62</v>
      </c>
      <c r="BL2" s="28">
        <f t="shared" si="0"/>
        <v>
63</v>
      </c>
      <c r="BM2" s="28">
        <f t="shared" si="0"/>
        <v>
64</v>
      </c>
      <c r="BN2" s="28">
        <f t="shared" si="0"/>
        <v>
65</v>
      </c>
      <c r="BO2" s="28">
        <f t="shared" si="0"/>
        <v>
66</v>
      </c>
      <c r="BP2" s="28">
        <f t="shared" si="0"/>
        <v>
67</v>
      </c>
      <c r="BQ2" s="28">
        <f t="shared" si="0"/>
        <v>
68</v>
      </c>
      <c r="BR2" s="28">
        <f t="shared" si="0"/>
        <v>
69</v>
      </c>
      <c r="BS2" s="28">
        <f t="shared" si="0"/>
        <v>
70</v>
      </c>
      <c r="BT2" s="28">
        <f t="shared" ref="BT2:EE2" si="1">
COLUMN()-1</f>
        <v>
71</v>
      </c>
      <c r="BU2" s="28">
        <f t="shared" si="1"/>
        <v>
72</v>
      </c>
      <c r="BV2" s="28">
        <f t="shared" si="1"/>
        <v>
73</v>
      </c>
      <c r="BW2" s="28">
        <f t="shared" si="1"/>
        <v>
74</v>
      </c>
      <c r="BX2" s="28">
        <f t="shared" si="1"/>
        <v>
75</v>
      </c>
      <c r="BY2" s="28">
        <f t="shared" si="1"/>
        <v>
76</v>
      </c>
      <c r="BZ2" s="28">
        <f t="shared" si="1"/>
        <v>
77</v>
      </c>
      <c r="CA2" s="28">
        <f t="shared" si="1"/>
        <v>
78</v>
      </c>
      <c r="CB2" s="28">
        <f t="shared" si="1"/>
        <v>
79</v>
      </c>
      <c r="CC2" s="28">
        <f t="shared" si="1"/>
        <v>
80</v>
      </c>
      <c r="CD2" s="28">
        <f t="shared" si="1"/>
        <v>
81</v>
      </c>
      <c r="CE2" s="28">
        <f t="shared" si="1"/>
        <v>
82</v>
      </c>
      <c r="CF2" s="28">
        <f t="shared" si="1"/>
        <v>
83</v>
      </c>
      <c r="CG2" s="28">
        <f t="shared" si="1"/>
        <v>
84</v>
      </c>
      <c r="CH2" s="28">
        <f t="shared" si="1"/>
        <v>
85</v>
      </c>
      <c r="CI2" s="28">
        <f t="shared" si="1"/>
        <v>
86</v>
      </c>
      <c r="CJ2" s="28">
        <f t="shared" si="1"/>
        <v>
87</v>
      </c>
      <c r="CK2" s="28">
        <f t="shared" si="1"/>
        <v>
88</v>
      </c>
      <c r="CL2" s="28">
        <f t="shared" si="1"/>
        <v>
89</v>
      </c>
      <c r="CM2" s="28">
        <f t="shared" si="1"/>
        <v>
90</v>
      </c>
      <c r="CN2" s="28">
        <f t="shared" si="1"/>
        <v>
91</v>
      </c>
      <c r="CO2" s="28">
        <f t="shared" si="1"/>
        <v>
92</v>
      </c>
      <c r="CP2" s="28">
        <f t="shared" si="1"/>
        <v>
93</v>
      </c>
      <c r="CQ2" s="28">
        <f t="shared" si="1"/>
        <v>
94</v>
      </c>
      <c r="CR2" s="28">
        <f t="shared" si="1"/>
        <v>
95</v>
      </c>
      <c r="CS2" s="28">
        <f t="shared" si="1"/>
        <v>
96</v>
      </c>
      <c r="CT2" s="28">
        <f t="shared" si="1"/>
        <v>
97</v>
      </c>
      <c r="CU2" s="28">
        <f t="shared" si="1"/>
        <v>
98</v>
      </c>
      <c r="CV2" s="28">
        <f t="shared" si="1"/>
        <v>
99</v>
      </c>
      <c r="CW2" s="28">
        <f t="shared" si="1"/>
        <v>
100</v>
      </c>
      <c r="CX2" s="28">
        <f t="shared" si="1"/>
        <v>
101</v>
      </c>
      <c r="CY2" s="28">
        <f t="shared" si="1"/>
        <v>
102</v>
      </c>
      <c r="CZ2" s="28">
        <f t="shared" si="1"/>
        <v>
103</v>
      </c>
      <c r="DA2" s="28">
        <f t="shared" si="1"/>
        <v>
104</v>
      </c>
      <c r="DB2" s="28">
        <f t="shared" si="1"/>
        <v>
105</v>
      </c>
      <c r="DC2" s="28">
        <f t="shared" si="1"/>
        <v>
106</v>
      </c>
      <c r="DD2" s="28">
        <f t="shared" si="1"/>
        <v>
107</v>
      </c>
      <c r="DE2" s="28">
        <f t="shared" si="1"/>
        <v>
108</v>
      </c>
      <c r="DF2" s="28">
        <f t="shared" si="1"/>
        <v>
109</v>
      </c>
      <c r="DG2" s="28">
        <f t="shared" si="1"/>
        <v>
110</v>
      </c>
      <c r="DH2" s="28">
        <f t="shared" si="1"/>
        <v>
111</v>
      </c>
      <c r="DI2" s="28">
        <f t="shared" si="1"/>
        <v>
112</v>
      </c>
      <c r="DJ2" s="28">
        <f t="shared" si="1"/>
        <v>
113</v>
      </c>
      <c r="DK2" s="28">
        <f t="shared" si="1"/>
        <v>
114</v>
      </c>
      <c r="DL2" s="28">
        <f t="shared" si="1"/>
        <v>
115</v>
      </c>
      <c r="DM2" s="28">
        <f t="shared" si="1"/>
        <v>
116</v>
      </c>
      <c r="DN2" s="28">
        <f t="shared" si="1"/>
        <v>
117</v>
      </c>
      <c r="DO2" s="28">
        <f t="shared" si="1"/>
        <v>
118</v>
      </c>
      <c r="DP2" s="28">
        <f t="shared" si="1"/>
        <v>
119</v>
      </c>
      <c r="DQ2" s="28">
        <f t="shared" si="1"/>
        <v>
120</v>
      </c>
      <c r="DR2" s="28">
        <f t="shared" si="1"/>
        <v>
121</v>
      </c>
      <c r="DS2" s="28">
        <f t="shared" si="1"/>
        <v>
122</v>
      </c>
      <c r="DT2" s="28">
        <f t="shared" si="1"/>
        <v>
123</v>
      </c>
      <c r="DU2" s="28">
        <f t="shared" si="1"/>
        <v>
124</v>
      </c>
      <c r="DV2" s="28">
        <f t="shared" si="1"/>
        <v>
125</v>
      </c>
      <c r="DW2" s="28">
        <f t="shared" si="1"/>
        <v>
126</v>
      </c>
      <c r="DX2" s="28">
        <f t="shared" si="1"/>
        <v>
127</v>
      </c>
      <c r="DY2" s="28">
        <f t="shared" si="1"/>
        <v>
128</v>
      </c>
      <c r="DZ2" s="28">
        <f t="shared" si="1"/>
        <v>
129</v>
      </c>
      <c r="EA2" s="28">
        <f t="shared" si="1"/>
        <v>
130</v>
      </c>
      <c r="EB2" s="28">
        <f t="shared" si="1"/>
        <v>
131</v>
      </c>
      <c r="EC2" s="28">
        <f t="shared" si="1"/>
        <v>
132</v>
      </c>
      <c r="ED2" s="28">
        <f t="shared" si="1"/>
        <v>
133</v>
      </c>
      <c r="EE2" s="28">
        <f t="shared" si="1"/>
        <v>
134</v>
      </c>
      <c r="EF2" s="28">
        <f t="shared" ref="EF2:EO2" si="2">
COLUMN()-1</f>
        <v>
135</v>
      </c>
      <c r="EG2" s="28">
        <f t="shared" si="2"/>
        <v>
136</v>
      </c>
      <c r="EH2" s="28">
        <f t="shared" si="2"/>
        <v>
137</v>
      </c>
      <c r="EI2" s="28">
        <f t="shared" si="2"/>
        <v>
138</v>
      </c>
      <c r="EJ2" s="28">
        <f t="shared" si="2"/>
        <v>
139</v>
      </c>
      <c r="EK2" s="28">
        <f t="shared" si="2"/>
        <v>
140</v>
      </c>
      <c r="EL2" s="28">
        <f t="shared" si="2"/>
        <v>
141</v>
      </c>
      <c r="EM2" s="28">
        <f t="shared" si="2"/>
        <v>
142</v>
      </c>
      <c r="EN2" s="28">
        <f t="shared" si="2"/>
        <v>
143</v>
      </c>
      <c r="EO2" s="28">
        <f t="shared" si="2"/>
        <v>
144</v>
      </c>
    </row>
    <row r="3" spans="1:145" x14ac:dyDescent="0.15">
      <c r="A3" s="28" t="s">
        <v>
47</v>
      </c>
      <c r="B3" s="29" t="s">
        <v>
48</v>
      </c>
      <c r="C3" s="29" t="s">
        <v>
49</v>
      </c>
      <c r="D3" s="29" t="s">
        <v>
50</v>
      </c>
      <c r="E3" s="29" t="s">
        <v>
51</v>
      </c>
      <c r="F3" s="29" t="s">
        <v>
52</v>
      </c>
      <c r="G3" s="29" t="s">
        <v>
53</v>
      </c>
      <c r="H3" s="77" t="s">
        <v>
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
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
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
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
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
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
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
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
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
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
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
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
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
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
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
69</v>
      </c>
      <c r="B5" s="31"/>
      <c r="C5" s="31"/>
      <c r="D5" s="31"/>
      <c r="E5" s="31"/>
      <c r="F5" s="31"/>
      <c r="G5" s="31"/>
      <c r="H5" s="32" t="s">
        <v>
70</v>
      </c>
      <c r="I5" s="32" t="s">
        <v>
71</v>
      </c>
      <c r="J5" s="32" t="s">
        <v>
72</v>
      </c>
      <c r="K5" s="32" t="s">
        <v>
73</v>
      </c>
      <c r="L5" s="32" t="s">
        <v>
74</v>
      </c>
      <c r="M5" s="32" t="s">
        <v>
5</v>
      </c>
      <c r="N5" s="32" t="s">
        <v>
75</v>
      </c>
      <c r="O5" s="32" t="s">
        <v>
76</v>
      </c>
      <c r="P5" s="32" t="s">
        <v>
77</v>
      </c>
      <c r="Q5" s="32" t="s">
        <v>
78</v>
      </c>
      <c r="R5" s="32" t="s">
        <v>
79</v>
      </c>
      <c r="S5" s="32" t="s">
        <v>
80</v>
      </c>
      <c r="T5" s="32" t="s">
        <v>
81</v>
      </c>
      <c r="U5" s="32" t="s">
        <v>
82</v>
      </c>
      <c r="V5" s="32" t="s">
        <v>
83</v>
      </c>
      <c r="W5" s="32" t="s">
        <v>
84</v>
      </c>
      <c r="X5" s="32" t="s">
        <v>
85</v>
      </c>
      <c r="Y5" s="32" t="s">
        <v>
86</v>
      </c>
      <c r="Z5" s="32" t="s">
        <v>
87</v>
      </c>
      <c r="AA5" s="32" t="s">
        <v>
88</v>
      </c>
      <c r="AB5" s="32" t="s">
        <v>
89</v>
      </c>
      <c r="AC5" s="32" t="s">
        <v>
90</v>
      </c>
      <c r="AD5" s="32" t="s">
        <v>
91</v>
      </c>
      <c r="AE5" s="32" t="s">
        <v>
92</v>
      </c>
      <c r="AF5" s="32" t="s">
        <v>
93</v>
      </c>
      <c r="AG5" s="32" t="s">
        <v>
94</v>
      </c>
      <c r="AH5" s="32" t="s">
        <v>
95</v>
      </c>
      <c r="AI5" s="32" t="s">
        <v>
31</v>
      </c>
      <c r="AJ5" s="32" t="s">
        <v>
86</v>
      </c>
      <c r="AK5" s="32" t="s">
        <v>
87</v>
      </c>
      <c r="AL5" s="32" t="s">
        <v>
88</v>
      </c>
      <c r="AM5" s="32" t="s">
        <v>
89</v>
      </c>
      <c r="AN5" s="32" t="s">
        <v>
90</v>
      </c>
      <c r="AO5" s="32" t="s">
        <v>
91</v>
      </c>
      <c r="AP5" s="32" t="s">
        <v>
92</v>
      </c>
      <c r="AQ5" s="32" t="s">
        <v>
93</v>
      </c>
      <c r="AR5" s="32" t="s">
        <v>
94</v>
      </c>
      <c r="AS5" s="32" t="s">
        <v>
95</v>
      </c>
      <c r="AT5" s="32" t="s">
        <v>
96</v>
      </c>
      <c r="AU5" s="32" t="s">
        <v>
86</v>
      </c>
      <c r="AV5" s="32" t="s">
        <v>
87</v>
      </c>
      <c r="AW5" s="32" t="s">
        <v>
88</v>
      </c>
      <c r="AX5" s="32" t="s">
        <v>
89</v>
      </c>
      <c r="AY5" s="32" t="s">
        <v>
90</v>
      </c>
      <c r="AZ5" s="32" t="s">
        <v>
91</v>
      </c>
      <c r="BA5" s="32" t="s">
        <v>
92</v>
      </c>
      <c r="BB5" s="32" t="s">
        <v>
93</v>
      </c>
      <c r="BC5" s="32" t="s">
        <v>
94</v>
      </c>
      <c r="BD5" s="32" t="s">
        <v>
95</v>
      </c>
      <c r="BE5" s="32" t="s">
        <v>
96</v>
      </c>
      <c r="BF5" s="32" t="s">
        <v>
86</v>
      </c>
      <c r="BG5" s="32" t="s">
        <v>
87</v>
      </c>
      <c r="BH5" s="32" t="s">
        <v>
88</v>
      </c>
      <c r="BI5" s="32" t="s">
        <v>
89</v>
      </c>
      <c r="BJ5" s="32" t="s">
        <v>
90</v>
      </c>
      <c r="BK5" s="32" t="s">
        <v>
91</v>
      </c>
      <c r="BL5" s="32" t="s">
        <v>
92</v>
      </c>
      <c r="BM5" s="32" t="s">
        <v>
93</v>
      </c>
      <c r="BN5" s="32" t="s">
        <v>
94</v>
      </c>
      <c r="BO5" s="32" t="s">
        <v>
95</v>
      </c>
      <c r="BP5" s="32" t="s">
        <v>
96</v>
      </c>
      <c r="BQ5" s="32" t="s">
        <v>
86</v>
      </c>
      <c r="BR5" s="32" t="s">
        <v>
87</v>
      </c>
      <c r="BS5" s="32" t="s">
        <v>
88</v>
      </c>
      <c r="BT5" s="32" t="s">
        <v>
89</v>
      </c>
      <c r="BU5" s="32" t="s">
        <v>
90</v>
      </c>
      <c r="BV5" s="32" t="s">
        <v>
91</v>
      </c>
      <c r="BW5" s="32" t="s">
        <v>
92</v>
      </c>
      <c r="BX5" s="32" t="s">
        <v>
93</v>
      </c>
      <c r="BY5" s="32" t="s">
        <v>
94</v>
      </c>
      <c r="BZ5" s="32" t="s">
        <v>
95</v>
      </c>
      <c r="CA5" s="32" t="s">
        <v>
96</v>
      </c>
      <c r="CB5" s="32" t="s">
        <v>
86</v>
      </c>
      <c r="CC5" s="32" t="s">
        <v>
87</v>
      </c>
      <c r="CD5" s="32" t="s">
        <v>
88</v>
      </c>
      <c r="CE5" s="32" t="s">
        <v>
89</v>
      </c>
      <c r="CF5" s="32" t="s">
        <v>
90</v>
      </c>
      <c r="CG5" s="32" t="s">
        <v>
91</v>
      </c>
      <c r="CH5" s="32" t="s">
        <v>
92</v>
      </c>
      <c r="CI5" s="32" t="s">
        <v>
93</v>
      </c>
      <c r="CJ5" s="32" t="s">
        <v>
94</v>
      </c>
      <c r="CK5" s="32" t="s">
        <v>
95</v>
      </c>
      <c r="CL5" s="32" t="s">
        <v>
96</v>
      </c>
      <c r="CM5" s="32" t="s">
        <v>
86</v>
      </c>
      <c r="CN5" s="32" t="s">
        <v>
87</v>
      </c>
      <c r="CO5" s="32" t="s">
        <v>
88</v>
      </c>
      <c r="CP5" s="32" t="s">
        <v>
89</v>
      </c>
      <c r="CQ5" s="32" t="s">
        <v>
90</v>
      </c>
      <c r="CR5" s="32" t="s">
        <v>
91</v>
      </c>
      <c r="CS5" s="32" t="s">
        <v>
92</v>
      </c>
      <c r="CT5" s="32" t="s">
        <v>
93</v>
      </c>
      <c r="CU5" s="32" t="s">
        <v>
94</v>
      </c>
      <c r="CV5" s="32" t="s">
        <v>
95</v>
      </c>
      <c r="CW5" s="32" t="s">
        <v>
96</v>
      </c>
      <c r="CX5" s="32" t="s">
        <v>
86</v>
      </c>
      <c r="CY5" s="32" t="s">
        <v>
87</v>
      </c>
      <c r="CZ5" s="32" t="s">
        <v>
88</v>
      </c>
      <c r="DA5" s="32" t="s">
        <v>
89</v>
      </c>
      <c r="DB5" s="32" t="s">
        <v>
90</v>
      </c>
      <c r="DC5" s="32" t="s">
        <v>
91</v>
      </c>
      <c r="DD5" s="32" t="s">
        <v>
92</v>
      </c>
      <c r="DE5" s="32" t="s">
        <v>
93</v>
      </c>
      <c r="DF5" s="32" t="s">
        <v>
94</v>
      </c>
      <c r="DG5" s="32" t="s">
        <v>
95</v>
      </c>
      <c r="DH5" s="32" t="s">
        <v>
96</v>
      </c>
      <c r="DI5" s="32" t="s">
        <v>
86</v>
      </c>
      <c r="DJ5" s="32" t="s">
        <v>
87</v>
      </c>
      <c r="DK5" s="32" t="s">
        <v>
88</v>
      </c>
      <c r="DL5" s="32" t="s">
        <v>
89</v>
      </c>
      <c r="DM5" s="32" t="s">
        <v>
90</v>
      </c>
      <c r="DN5" s="32" t="s">
        <v>
91</v>
      </c>
      <c r="DO5" s="32" t="s">
        <v>
92</v>
      </c>
      <c r="DP5" s="32" t="s">
        <v>
93</v>
      </c>
      <c r="DQ5" s="32" t="s">
        <v>
94</v>
      </c>
      <c r="DR5" s="32" t="s">
        <v>
95</v>
      </c>
      <c r="DS5" s="32" t="s">
        <v>
96</v>
      </c>
      <c r="DT5" s="32" t="s">
        <v>
86</v>
      </c>
      <c r="DU5" s="32" t="s">
        <v>
87</v>
      </c>
      <c r="DV5" s="32" t="s">
        <v>
88</v>
      </c>
      <c r="DW5" s="32" t="s">
        <v>
89</v>
      </c>
      <c r="DX5" s="32" t="s">
        <v>
90</v>
      </c>
      <c r="DY5" s="32" t="s">
        <v>
91</v>
      </c>
      <c r="DZ5" s="32" t="s">
        <v>
92</v>
      </c>
      <c r="EA5" s="32" t="s">
        <v>
93</v>
      </c>
      <c r="EB5" s="32" t="s">
        <v>
94</v>
      </c>
      <c r="EC5" s="32" t="s">
        <v>
95</v>
      </c>
      <c r="ED5" s="32" t="s">
        <v>
96</v>
      </c>
      <c r="EE5" s="32" t="s">
        <v>
86</v>
      </c>
      <c r="EF5" s="32" t="s">
        <v>
87</v>
      </c>
      <c r="EG5" s="32" t="s">
        <v>
88</v>
      </c>
      <c r="EH5" s="32" t="s">
        <v>
89</v>
      </c>
      <c r="EI5" s="32" t="s">
        <v>
90</v>
      </c>
      <c r="EJ5" s="32" t="s">
        <v>
91</v>
      </c>
      <c r="EK5" s="32" t="s">
        <v>
92</v>
      </c>
      <c r="EL5" s="32" t="s">
        <v>
93</v>
      </c>
      <c r="EM5" s="32" t="s">
        <v>
94</v>
      </c>
      <c r="EN5" s="32" t="s">
        <v>
95</v>
      </c>
      <c r="EO5" s="32" t="s">
        <v>
96</v>
      </c>
    </row>
    <row r="6" spans="1:145" s="36" customFormat="1" x14ac:dyDescent="0.15">
      <c r="A6" s="28" t="s">
        <v>
97</v>
      </c>
      <c r="B6" s="33">
        <f>
B7</f>
        <v>
2020</v>
      </c>
      <c r="C6" s="33">
        <f t="shared" ref="C6:X6" si="3">
C7</f>
        <v>
133051</v>
      </c>
      <c r="D6" s="33">
        <f t="shared" si="3"/>
        <v>
47</v>
      </c>
      <c r="E6" s="33">
        <f t="shared" si="3"/>
        <v>
17</v>
      </c>
      <c r="F6" s="33">
        <f t="shared" si="3"/>
        <v>
1</v>
      </c>
      <c r="G6" s="33">
        <f t="shared" si="3"/>
        <v>
0</v>
      </c>
      <c r="H6" s="33" t="str">
        <f t="shared" si="3"/>
        <v>
東京都　日の出町</v>
      </c>
      <c r="I6" s="33" t="str">
        <f t="shared" si="3"/>
        <v>
法非適用</v>
      </c>
      <c r="J6" s="33" t="str">
        <f t="shared" si="3"/>
        <v>
下水道事業</v>
      </c>
      <c r="K6" s="33" t="str">
        <f t="shared" si="3"/>
        <v>
公共下水道</v>
      </c>
      <c r="L6" s="33" t="str">
        <f t="shared" si="3"/>
        <v>
Cc2</v>
      </c>
      <c r="M6" s="33" t="str">
        <f t="shared" si="3"/>
        <v>
非設置</v>
      </c>
      <c r="N6" s="34" t="str">
        <f t="shared" si="3"/>
        <v>
-</v>
      </c>
      <c r="O6" s="34" t="str">
        <f t="shared" si="3"/>
        <v>
該当数値なし</v>
      </c>
      <c r="P6" s="34">
        <f t="shared" si="3"/>
        <v>
99.96</v>
      </c>
      <c r="Q6" s="34">
        <f t="shared" si="3"/>
        <v>
80.650000000000006</v>
      </c>
      <c r="R6" s="34">
        <f t="shared" si="3"/>
        <v>
2013</v>
      </c>
      <c r="S6" s="34">
        <f t="shared" si="3"/>
        <v>
16588</v>
      </c>
      <c r="T6" s="34">
        <f t="shared" si="3"/>
        <v>
28.07</v>
      </c>
      <c r="U6" s="34">
        <f t="shared" si="3"/>
        <v>
590.95000000000005</v>
      </c>
      <c r="V6" s="34">
        <f t="shared" si="3"/>
        <v>
16556</v>
      </c>
      <c r="W6" s="34">
        <f t="shared" si="3"/>
        <v>
5.27</v>
      </c>
      <c r="X6" s="34">
        <f t="shared" si="3"/>
        <v>
3141.56</v>
      </c>
      <c r="Y6" s="35">
        <f>
IF(Y7="",NA(),Y7)</f>
        <v>
77.25</v>
      </c>
      <c r="Z6" s="35">
        <f t="shared" ref="Z6:AH6" si="4">
IF(Z7="",NA(),Z7)</f>
        <v>
90.96</v>
      </c>
      <c r="AA6" s="35">
        <f t="shared" si="4"/>
        <v>
91.31</v>
      </c>
      <c r="AB6" s="35">
        <f t="shared" si="4"/>
        <v>
94.46</v>
      </c>
      <c r="AC6" s="35">
        <f t="shared" si="4"/>
        <v>
95</v>
      </c>
      <c r="AD6" s="34" t="e">
        <f t="shared" si="4"/>
        <v>
#N/A</v>
      </c>
      <c r="AE6" s="34" t="e">
        <f t="shared" si="4"/>
        <v>
#N/A</v>
      </c>
      <c r="AF6" s="34" t="e">
        <f t="shared" si="4"/>
        <v>
#N/A</v>
      </c>
      <c r="AG6" s="34" t="e">
        <f t="shared" si="4"/>
        <v>
#N/A</v>
      </c>
      <c r="AH6" s="34" t="e">
        <f t="shared" si="4"/>
        <v>
#N/A</v>
      </c>
      <c r="AI6" s="34" t="str">
        <f>
IF(AI7="","",IF(AI7="-","【-】","【"&amp;SUBSTITUTE(TEXT(AI7,"#,##0.00"),"-","△")&amp;"】"))</f>
        <v/>
      </c>
      <c r="AJ6" s="34" t="e">
        <f>
IF(AJ7="",NA(),AJ7)</f>
        <v>
#N/A</v>
      </c>
      <c r="AK6" s="34" t="e">
        <f t="shared" ref="AK6:AS6" si="5">
IF(AK7="",NA(),AK7)</f>
        <v>
#N/A</v>
      </c>
      <c r="AL6" s="34" t="e">
        <f t="shared" si="5"/>
        <v>
#N/A</v>
      </c>
      <c r="AM6" s="34" t="e">
        <f t="shared" si="5"/>
        <v>
#N/A</v>
      </c>
      <c r="AN6" s="34" t="e">
        <f t="shared" si="5"/>
        <v>
#N/A</v>
      </c>
      <c r="AO6" s="34" t="e">
        <f t="shared" si="5"/>
        <v>
#N/A</v>
      </c>
      <c r="AP6" s="34" t="e">
        <f t="shared" si="5"/>
        <v>
#N/A</v>
      </c>
      <c r="AQ6" s="34" t="e">
        <f t="shared" si="5"/>
        <v>
#N/A</v>
      </c>
      <c r="AR6" s="34" t="e">
        <f t="shared" si="5"/>
        <v>
#N/A</v>
      </c>
      <c r="AS6" s="34" t="e">
        <f t="shared" si="5"/>
        <v>
#N/A</v>
      </c>
      <c r="AT6" s="34" t="str">
        <f>
IF(AT7="","",IF(AT7="-","【-】","【"&amp;SUBSTITUTE(TEXT(AT7,"#,##0.00"),"-","△")&amp;"】"))</f>
        <v/>
      </c>
      <c r="AU6" s="34" t="e">
        <f>
IF(AU7="",NA(),AU7)</f>
        <v>
#N/A</v>
      </c>
      <c r="AV6" s="34" t="e">
        <f t="shared" ref="AV6:BD6" si="6">
IF(AV7="",NA(),AV7)</f>
        <v>
#N/A</v>
      </c>
      <c r="AW6" s="34" t="e">
        <f t="shared" si="6"/>
        <v>
#N/A</v>
      </c>
      <c r="AX6" s="34" t="e">
        <f t="shared" si="6"/>
        <v>
#N/A</v>
      </c>
      <c r="AY6" s="34" t="e">
        <f t="shared" si="6"/>
        <v>
#N/A</v>
      </c>
      <c r="AZ6" s="34" t="e">
        <f t="shared" si="6"/>
        <v>
#N/A</v>
      </c>
      <c r="BA6" s="34" t="e">
        <f t="shared" si="6"/>
        <v>
#N/A</v>
      </c>
      <c r="BB6" s="34" t="e">
        <f t="shared" si="6"/>
        <v>
#N/A</v>
      </c>
      <c r="BC6" s="34" t="e">
        <f t="shared" si="6"/>
        <v>
#N/A</v>
      </c>
      <c r="BD6" s="34" t="e">
        <f t="shared" si="6"/>
        <v>
#N/A</v>
      </c>
      <c r="BE6" s="34" t="str">
        <f>
IF(BE7="","",IF(BE7="-","【-】","【"&amp;SUBSTITUTE(TEXT(BE7,"#,##0.00"),"-","△")&amp;"】"))</f>
        <v/>
      </c>
      <c r="BF6" s="35">
        <f>
IF(BF7="",NA(),BF7)</f>
        <v>
917.72</v>
      </c>
      <c r="BG6" s="35">
        <f t="shared" ref="BG6:BO6" si="7">
IF(BG7="",NA(),BG7)</f>
        <v>
575.73</v>
      </c>
      <c r="BH6" s="35">
        <f t="shared" si="7"/>
        <v>
489.73</v>
      </c>
      <c r="BI6" s="35">
        <f t="shared" si="7"/>
        <v>
340.64</v>
      </c>
      <c r="BJ6" s="35">
        <f t="shared" si="7"/>
        <v>
183.91</v>
      </c>
      <c r="BK6" s="35">
        <f t="shared" si="7"/>
        <v>
1111.31</v>
      </c>
      <c r="BL6" s="35">
        <f t="shared" si="7"/>
        <v>
966.33</v>
      </c>
      <c r="BM6" s="35">
        <f t="shared" si="7"/>
        <v>
958.81</v>
      </c>
      <c r="BN6" s="35">
        <f t="shared" si="7"/>
        <v>
1001.3</v>
      </c>
      <c r="BO6" s="35">
        <f t="shared" si="7"/>
        <v>
1050.51</v>
      </c>
      <c r="BP6" s="34" t="str">
        <f>
IF(BP7="","",IF(BP7="-","【-】","【"&amp;SUBSTITUTE(TEXT(BP7,"#,##0.00"),"-","△")&amp;"】"))</f>
        <v>
【705.21】</v>
      </c>
      <c r="BQ6" s="35">
        <f>
IF(BQ7="",NA(),BQ7)</f>
        <v>
70.91</v>
      </c>
      <c r="BR6" s="35">
        <f t="shared" ref="BR6:BZ6" si="8">
IF(BR7="",NA(),BR7)</f>
        <v>
91.6</v>
      </c>
      <c r="BS6" s="35">
        <f t="shared" si="8"/>
        <v>
100</v>
      </c>
      <c r="BT6" s="35">
        <f t="shared" si="8"/>
        <v>
114.54</v>
      </c>
      <c r="BU6" s="35">
        <f t="shared" si="8"/>
        <v>
134.22999999999999</v>
      </c>
      <c r="BV6" s="35">
        <f t="shared" si="8"/>
        <v>
75.540000000000006</v>
      </c>
      <c r="BW6" s="35">
        <f t="shared" si="8"/>
        <v>
81.739999999999995</v>
      </c>
      <c r="BX6" s="35">
        <f t="shared" si="8"/>
        <v>
82.88</v>
      </c>
      <c r="BY6" s="35">
        <f t="shared" si="8"/>
        <v>
81.88</v>
      </c>
      <c r="BZ6" s="35">
        <f t="shared" si="8"/>
        <v>
82.65</v>
      </c>
      <c r="CA6" s="34" t="str">
        <f>
IF(CA7="","",IF(CA7="-","【-】","【"&amp;SUBSTITUTE(TEXT(CA7,"#,##0.00"),"-","△")&amp;"】"))</f>
        <v>
【98.96】</v>
      </c>
      <c r="CB6" s="35">
        <f>
IF(CB7="",NA(),CB7)</f>
        <v>
248.27</v>
      </c>
      <c r="CC6" s="35">
        <f t="shared" ref="CC6:CK6" si="9">
IF(CC7="",NA(),CC7)</f>
        <v>
194.82</v>
      </c>
      <c r="CD6" s="35">
        <f t="shared" si="9"/>
        <v>
177.07</v>
      </c>
      <c r="CE6" s="35">
        <f t="shared" si="9"/>
        <v>
163.83000000000001</v>
      </c>
      <c r="CF6" s="35">
        <f t="shared" si="9"/>
        <v>
136.13</v>
      </c>
      <c r="CG6" s="35">
        <f t="shared" si="9"/>
        <v>
207.96</v>
      </c>
      <c r="CH6" s="35">
        <f t="shared" si="9"/>
        <v>
194.31</v>
      </c>
      <c r="CI6" s="35">
        <f t="shared" si="9"/>
        <v>
190.99</v>
      </c>
      <c r="CJ6" s="35">
        <f t="shared" si="9"/>
        <v>
187.55</v>
      </c>
      <c r="CK6" s="35">
        <f t="shared" si="9"/>
        <v>
186.3</v>
      </c>
      <c r="CL6" s="34" t="str">
        <f>
IF(CL7="","",IF(CL7="-","【-】","【"&amp;SUBSTITUTE(TEXT(CL7,"#,##0.00"),"-","△")&amp;"】"))</f>
        <v>
【134.52】</v>
      </c>
      <c r="CM6" s="35" t="str">
        <f>
IF(CM7="",NA(),CM7)</f>
        <v>
-</v>
      </c>
      <c r="CN6" s="35" t="str">
        <f t="shared" ref="CN6:CV6" si="10">
IF(CN7="",NA(),CN7)</f>
        <v>
-</v>
      </c>
      <c r="CO6" s="35" t="str">
        <f t="shared" si="10"/>
        <v>
-</v>
      </c>
      <c r="CP6" s="35" t="str">
        <f t="shared" si="10"/>
        <v>
-</v>
      </c>
      <c r="CQ6" s="35" t="str">
        <f t="shared" si="10"/>
        <v>
-</v>
      </c>
      <c r="CR6" s="35">
        <f t="shared" si="10"/>
        <v>
53.51</v>
      </c>
      <c r="CS6" s="35">
        <f t="shared" si="10"/>
        <v>
53.5</v>
      </c>
      <c r="CT6" s="35">
        <f t="shared" si="10"/>
        <v>
52.58</v>
      </c>
      <c r="CU6" s="35">
        <f t="shared" si="10"/>
        <v>
50.94</v>
      </c>
      <c r="CV6" s="35">
        <f t="shared" si="10"/>
        <v>
50.53</v>
      </c>
      <c r="CW6" s="34" t="str">
        <f>
IF(CW7="","",IF(CW7="-","【-】","【"&amp;SUBSTITUTE(TEXT(CW7,"#,##0.00"),"-","△")&amp;"】"))</f>
        <v>
【59.57】</v>
      </c>
      <c r="CX6" s="35">
        <f>
IF(CX7="",NA(),CX7)</f>
        <v>
97.46</v>
      </c>
      <c r="CY6" s="35">
        <f t="shared" ref="CY6:DG6" si="11">
IF(CY7="",NA(),CY7)</f>
        <v>
97.52</v>
      </c>
      <c r="CZ6" s="35">
        <f t="shared" si="11"/>
        <v>
97.51</v>
      </c>
      <c r="DA6" s="35">
        <f t="shared" si="11"/>
        <v>
97.5</v>
      </c>
      <c r="DB6" s="35">
        <f t="shared" si="11"/>
        <v>
97.5</v>
      </c>
      <c r="DC6" s="35">
        <f t="shared" si="11"/>
        <v>
83.91</v>
      </c>
      <c r="DD6" s="35">
        <f t="shared" si="11"/>
        <v>
83.51</v>
      </c>
      <c r="DE6" s="35">
        <f t="shared" si="11"/>
        <v>
83.02</v>
      </c>
      <c r="DF6" s="35">
        <f t="shared" si="11"/>
        <v>
82.55</v>
      </c>
      <c r="DG6" s="35">
        <f t="shared" si="11"/>
        <v>
82.08</v>
      </c>
      <c r="DH6" s="34" t="str">
        <f>
IF(DH7="","",IF(DH7="-","【-】","【"&amp;SUBSTITUTE(TEXT(DH7,"#,##0.00"),"-","△")&amp;"】"))</f>
        <v>
【95.57】</v>
      </c>
      <c r="DI6" s="34" t="e">
        <f>
IF(DI7="",NA(),DI7)</f>
        <v>
#N/A</v>
      </c>
      <c r="DJ6" s="34" t="e">
        <f t="shared" ref="DJ6:DR6" si="12">
IF(DJ7="",NA(),DJ7)</f>
        <v>
#N/A</v>
      </c>
      <c r="DK6" s="34" t="e">
        <f t="shared" si="12"/>
        <v>
#N/A</v>
      </c>
      <c r="DL6" s="34" t="e">
        <f t="shared" si="12"/>
        <v>
#N/A</v>
      </c>
      <c r="DM6" s="34" t="e">
        <f t="shared" si="12"/>
        <v>
#N/A</v>
      </c>
      <c r="DN6" s="34" t="e">
        <f t="shared" si="12"/>
        <v>
#N/A</v>
      </c>
      <c r="DO6" s="34" t="e">
        <f t="shared" si="12"/>
        <v>
#N/A</v>
      </c>
      <c r="DP6" s="34" t="e">
        <f t="shared" si="12"/>
        <v>
#N/A</v>
      </c>
      <c r="DQ6" s="34" t="e">
        <f t="shared" si="12"/>
        <v>
#N/A</v>
      </c>
      <c r="DR6" s="34" t="e">
        <f t="shared" si="12"/>
        <v>
#N/A</v>
      </c>
      <c r="DS6" s="34" t="str">
        <f>
IF(DS7="","",IF(DS7="-","【-】","【"&amp;SUBSTITUTE(TEXT(DS7,"#,##0.00"),"-","△")&amp;"】"))</f>
        <v/>
      </c>
      <c r="DT6" s="34" t="e">
        <f>
IF(DT7="",NA(),DT7)</f>
        <v>
#N/A</v>
      </c>
      <c r="DU6" s="34" t="e">
        <f t="shared" ref="DU6:EC6" si="13">
IF(DU7="",NA(),DU7)</f>
        <v>
#N/A</v>
      </c>
      <c r="DV6" s="34" t="e">
        <f t="shared" si="13"/>
        <v>
#N/A</v>
      </c>
      <c r="DW6" s="34" t="e">
        <f t="shared" si="13"/>
        <v>
#N/A</v>
      </c>
      <c r="DX6" s="34" t="e">
        <f t="shared" si="13"/>
        <v>
#N/A</v>
      </c>
      <c r="DY6" s="34" t="e">
        <f t="shared" si="13"/>
        <v>
#N/A</v>
      </c>
      <c r="DZ6" s="34" t="e">
        <f t="shared" si="13"/>
        <v>
#N/A</v>
      </c>
      <c r="EA6" s="34" t="e">
        <f t="shared" si="13"/>
        <v>
#N/A</v>
      </c>
      <c r="EB6" s="34" t="e">
        <f t="shared" si="13"/>
        <v>
#N/A</v>
      </c>
      <c r="EC6" s="34" t="e">
        <f t="shared" si="13"/>
        <v>
#N/A</v>
      </c>
      <c r="ED6" s="34" t="str">
        <f>
IF(ED7="","",IF(ED7="-","【-】","【"&amp;SUBSTITUTE(TEXT(ED7,"#,##0.00"),"-","△")&amp;"】"))</f>
        <v/>
      </c>
      <c r="EE6" s="34">
        <f>
IF(EE7="",NA(),EE7)</f>
        <v>
0</v>
      </c>
      <c r="EF6" s="34">
        <f t="shared" ref="EF6:EN6" si="14">
IF(EF7="",NA(),EF7)</f>
        <v>
0</v>
      </c>
      <c r="EG6" s="34">
        <f t="shared" si="14"/>
        <v>
0</v>
      </c>
      <c r="EH6" s="34">
        <f t="shared" si="14"/>
        <v>
0</v>
      </c>
      <c r="EI6" s="34">
        <f t="shared" si="14"/>
        <v>
0</v>
      </c>
      <c r="EJ6" s="35">
        <f t="shared" si="14"/>
        <v>
0.15</v>
      </c>
      <c r="EK6" s="35">
        <f t="shared" si="14"/>
        <v>
0.16</v>
      </c>
      <c r="EL6" s="35">
        <f t="shared" si="14"/>
        <v>
0.13</v>
      </c>
      <c r="EM6" s="35">
        <f t="shared" si="14"/>
        <v>
0.15</v>
      </c>
      <c r="EN6" s="35">
        <f t="shared" si="14"/>
        <v>
1.65</v>
      </c>
      <c r="EO6" s="34" t="str">
        <f>
IF(EO7="","",IF(EO7="-","【-】","【"&amp;SUBSTITUTE(TEXT(EO7,"#,##0.00"),"-","△")&amp;"】"))</f>
        <v>
【0.30】</v>
      </c>
    </row>
    <row r="7" spans="1:145" s="36" customFormat="1" x14ac:dyDescent="0.15">
      <c r="A7" s="28"/>
      <c r="B7" s="37">
        <v>
2020</v>
      </c>
      <c r="C7" s="37">
        <v>
133051</v>
      </c>
      <c r="D7" s="37">
        <v>
47</v>
      </c>
      <c r="E7" s="37">
        <v>
17</v>
      </c>
      <c r="F7" s="37">
        <v>
1</v>
      </c>
      <c r="G7" s="37">
        <v>
0</v>
      </c>
      <c r="H7" s="37" t="s">
        <v>
98</v>
      </c>
      <c r="I7" s="37" t="s">
        <v>
99</v>
      </c>
      <c r="J7" s="37" t="s">
        <v>
100</v>
      </c>
      <c r="K7" s="37" t="s">
        <v>
101</v>
      </c>
      <c r="L7" s="37" t="s">
        <v>
102</v>
      </c>
      <c r="M7" s="37" t="s">
        <v>
103</v>
      </c>
      <c r="N7" s="38" t="s">
        <v>
104</v>
      </c>
      <c r="O7" s="38" t="s">
        <v>
105</v>
      </c>
      <c r="P7" s="38">
        <v>
99.96</v>
      </c>
      <c r="Q7" s="38">
        <v>
80.650000000000006</v>
      </c>
      <c r="R7" s="38">
        <v>
2013</v>
      </c>
      <c r="S7" s="38">
        <v>
16588</v>
      </c>
      <c r="T7" s="38">
        <v>
28.07</v>
      </c>
      <c r="U7" s="38">
        <v>
590.95000000000005</v>
      </c>
      <c r="V7" s="38">
        <v>
16556</v>
      </c>
      <c r="W7" s="38">
        <v>
5.27</v>
      </c>
      <c r="X7" s="38">
        <v>
3141.56</v>
      </c>
      <c r="Y7" s="38">
        <v>
77.25</v>
      </c>
      <c r="Z7" s="38">
        <v>
90.96</v>
      </c>
      <c r="AA7" s="38">
        <v>
91.31</v>
      </c>
      <c r="AB7" s="38">
        <v>
94.46</v>
      </c>
      <c r="AC7" s="38">
        <v>
95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
917.72</v>
      </c>
      <c r="BG7" s="38">
        <v>
575.73</v>
      </c>
      <c r="BH7" s="38">
        <v>
489.73</v>
      </c>
      <c r="BI7" s="38">
        <v>
340.64</v>
      </c>
      <c r="BJ7" s="38">
        <v>
183.91</v>
      </c>
      <c r="BK7" s="38">
        <v>
1111.31</v>
      </c>
      <c r="BL7" s="38">
        <v>
966.33</v>
      </c>
      <c r="BM7" s="38">
        <v>
958.81</v>
      </c>
      <c r="BN7" s="38">
        <v>
1001.3</v>
      </c>
      <c r="BO7" s="38">
        <v>
1050.51</v>
      </c>
      <c r="BP7" s="38">
        <v>
705.21</v>
      </c>
      <c r="BQ7" s="38">
        <v>
70.91</v>
      </c>
      <c r="BR7" s="38">
        <v>
91.6</v>
      </c>
      <c r="BS7" s="38">
        <v>
100</v>
      </c>
      <c r="BT7" s="38">
        <v>
114.54</v>
      </c>
      <c r="BU7" s="38">
        <v>
134.22999999999999</v>
      </c>
      <c r="BV7" s="38">
        <v>
75.540000000000006</v>
      </c>
      <c r="BW7" s="38">
        <v>
81.739999999999995</v>
      </c>
      <c r="BX7" s="38">
        <v>
82.88</v>
      </c>
      <c r="BY7" s="38">
        <v>
81.88</v>
      </c>
      <c r="BZ7" s="38">
        <v>
82.65</v>
      </c>
      <c r="CA7" s="38">
        <v>
98.96</v>
      </c>
      <c r="CB7" s="38">
        <v>
248.27</v>
      </c>
      <c r="CC7" s="38">
        <v>
194.82</v>
      </c>
      <c r="CD7" s="38">
        <v>
177.07</v>
      </c>
      <c r="CE7" s="38">
        <v>
163.83000000000001</v>
      </c>
      <c r="CF7" s="38">
        <v>
136.13</v>
      </c>
      <c r="CG7" s="38">
        <v>
207.96</v>
      </c>
      <c r="CH7" s="38">
        <v>
194.31</v>
      </c>
      <c r="CI7" s="38">
        <v>
190.99</v>
      </c>
      <c r="CJ7" s="38">
        <v>
187.55</v>
      </c>
      <c r="CK7" s="38">
        <v>
186.3</v>
      </c>
      <c r="CL7" s="38">
        <v>
134.52000000000001</v>
      </c>
      <c r="CM7" s="38" t="s">
        <v>
104</v>
      </c>
      <c r="CN7" s="38" t="s">
        <v>
104</v>
      </c>
      <c r="CO7" s="38" t="s">
        <v>
104</v>
      </c>
      <c r="CP7" s="38" t="s">
        <v>
104</v>
      </c>
      <c r="CQ7" s="38" t="s">
        <v>
104</v>
      </c>
      <c r="CR7" s="38">
        <v>
53.51</v>
      </c>
      <c r="CS7" s="38">
        <v>
53.5</v>
      </c>
      <c r="CT7" s="38">
        <v>
52.58</v>
      </c>
      <c r="CU7" s="38">
        <v>
50.94</v>
      </c>
      <c r="CV7" s="38">
        <v>
50.53</v>
      </c>
      <c r="CW7" s="38">
        <v>
59.57</v>
      </c>
      <c r="CX7" s="38">
        <v>
97.46</v>
      </c>
      <c r="CY7" s="38">
        <v>
97.52</v>
      </c>
      <c r="CZ7" s="38">
        <v>
97.51</v>
      </c>
      <c r="DA7" s="38">
        <v>
97.5</v>
      </c>
      <c r="DB7" s="38">
        <v>
97.5</v>
      </c>
      <c r="DC7" s="38">
        <v>
83.91</v>
      </c>
      <c r="DD7" s="38">
        <v>
83.51</v>
      </c>
      <c r="DE7" s="38">
        <v>
83.02</v>
      </c>
      <c r="DF7" s="38">
        <v>
82.55</v>
      </c>
      <c r="DG7" s="38">
        <v>
82.08</v>
      </c>
      <c r="DH7" s="38">
        <v>
95.57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
0</v>
      </c>
      <c r="EF7" s="38">
        <v>
0</v>
      </c>
      <c r="EG7" s="38">
        <v>
0</v>
      </c>
      <c r="EH7" s="38">
        <v>
0</v>
      </c>
      <c r="EI7" s="38">
        <v>
0</v>
      </c>
      <c r="EJ7" s="38">
        <v>
0.15</v>
      </c>
      <c r="EK7" s="38">
        <v>
0.16</v>
      </c>
      <c r="EL7" s="38">
        <v>
0.13</v>
      </c>
      <c r="EM7" s="38">
        <v>
0.15</v>
      </c>
      <c r="EN7" s="38">
        <v>
1.65</v>
      </c>
      <c r="EO7" s="38">
        <v>
0.3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
106</v>
      </c>
      <c r="C9" s="40" t="s">
        <v>
107</v>
      </c>
      <c r="D9" s="40" t="s">
        <v>
108</v>
      </c>
      <c r="E9" s="40" t="s">
        <v>
109</v>
      </c>
      <c r="F9" s="40" t="s">
        <v>
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
48</v>
      </c>
      <c r="B10" s="41">
        <f t="shared" ref="B10:D10" si="15">
DATEVALUE($B7+12-B11&amp;"/1/"&amp;B12)</f>
        <v>
46753</v>
      </c>
      <c r="C10" s="41">
        <f t="shared" si="15"/>
        <v>
47119</v>
      </c>
      <c r="D10" s="41">
        <f t="shared" si="15"/>
        <v>
47484</v>
      </c>
      <c r="E10" s="42">
        <f>
DATEVALUE($B7+12-E11&amp;"/1/"&amp;E12)</f>
        <v>
47849</v>
      </c>
      <c r="F10" s="42">
        <f>
DATEVALUE($B7+12-F11&amp;"/1/"&amp;F12)</f>
        <v>
48215</v>
      </c>
    </row>
    <row r="11" spans="1:145" x14ac:dyDescent="0.15">
      <c r="B11">
        <v>
4</v>
      </c>
      <c r="C11">
        <v>
3</v>
      </c>
      <c r="D11">
        <v>
2</v>
      </c>
      <c r="E11">
        <v>
1</v>
      </c>
      <c r="F11">
        <v>
0</v>
      </c>
      <c r="G11" t="s">
        <v>
111</v>
      </c>
    </row>
    <row r="12" spans="1:145" x14ac:dyDescent="0.15">
      <c r="B12">
        <v>
1</v>
      </c>
      <c r="C12">
        <v>
1</v>
      </c>
      <c r="D12">
        <v>
1</v>
      </c>
      <c r="E12">
        <v>
1</v>
      </c>
      <c r="F12">
        <v>
2</v>
      </c>
      <c r="G12" t="s">
        <v>
112</v>
      </c>
    </row>
    <row r="13" spans="1:145" x14ac:dyDescent="0.15">
      <c r="B13" t="s">
        <v>
113</v>
      </c>
      <c r="C13" t="s">
        <v>
114</v>
      </c>
      <c r="D13" t="s">
        <v>
114</v>
      </c>
      <c r="E13" t="s">
        <v>
115</v>
      </c>
      <c r="F13" t="s">
        <v>
116</v>
      </c>
      <c r="G13" t="s">
        <v>
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東京都</cp:lastModifiedBy>
  <cp:lastPrinted>2022-02-08T07:43:46Z</cp:lastPrinted>
  <dcterms:created xsi:type="dcterms:W3CDTF">2021-12-03T07:44:38Z</dcterms:created>
  <dcterms:modified xsi:type="dcterms:W3CDTF">2022-02-17T02:52:15Z</dcterms:modified>
  <cp:category/>
</cp:coreProperties>
</file>